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 Summary" sheetId="1" r:id="rId4"/>
    <sheet name="HP - RA" sheetId="2" r:id="rId5"/>
    <sheet name="HP - Ledy" sheetId="3" r:id="rId6"/>
    <sheet name="HP - Elite Book DEwi" sheetId="4" r:id="rId7"/>
    <sheet name="HP - Rockefeller - No Sign" sheetId="5" r:id="rId8"/>
    <sheet name="HP - Rockefeller" sheetId="6" r:id="rId9"/>
    <sheet name="_Template" sheetId="7" r:id="rId10"/>
    <sheet name="BA-20261024-070732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<sst xmlns="http://schemas.openxmlformats.org/spreadsheetml/2006/main" uniqueCount="110">
  <si>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RIKOLTO INDONESIA - MASTER BID ANALYSIS REGISTRY</t>
  </si>
  <si>
    <t>Procurement Vendor Evaluation &amp; Comparative Bid Analysis - Monitored in Real Time</t>
  </si>
  <si>
    <t>No</t>
  </si>
  <si>
    <t>BA Number</t>
  </si>
  <si>
    <t>Analysis Date</t>
  </si>
  <si>
    <t>PR Ref</t>
  </si>
  <si>
    <t>Item Description</t>
  </si>
  <si>
    <t>Selected Vendor</t>
  </si>
  <si>
    <t>Selected Total Cost</t>
  </si>
  <si>
    <t>Prepared By</t>
  </si>
  <si>
    <t>Status</t>
  </si>
  <si>
    <t>Sheet Navigation</t>
  </si>
  <si>
    <t>BA-20261024-070732</t>
  </si>
  <si>
    <t>24/10/2026</t>
  </si>
  <si>
    <t>PR-20261024-001</t>
  </si>
  <si>
    <t>HP EliteBook 640  G10 i5-1355U</t>
  </si>
  <si>
    <t>-</t>
  </si>
  <si>
    <t>Decy Sophan A</t>
  </si>
  <si>
    <t>EVALUATED</t>
  </si>
  <si>
    <t>Open BA Sheet -&gt;</t>
  </si>
  <si>
    <t>SUMMARY OF BID ANALYSIS</t>
  </si>
  <si>
    <t>Item</t>
  </si>
  <si>
    <t>Specification</t>
  </si>
  <si>
    <t>Qty</t>
  </si>
  <si>
    <t>Unit</t>
  </si>
  <si>
    <t>S U P P L I E R</t>
  </si>
  <si>
    <t>Name : SP Computer</t>
  </si>
  <si>
    <t>Name : BLESSING COMPUTER</t>
  </si>
  <si>
    <t>Name : PT AIRMAS Perkasa</t>
  </si>
  <si>
    <t>Contact  : Steph / stepsp@cbn.net.id</t>
  </si>
  <si>
    <t>Contact  : Apriyantara</t>
  </si>
  <si>
    <t>Contact  : Sari Fartilah</t>
  </si>
  <si>
    <t>HP: +62 812-3608-021 (Steph)</t>
  </si>
  <si>
    <t>Contact  : +62 851-7970-3840</t>
  </si>
  <si>
    <t>Contact : 0851-8665-5504</t>
  </si>
  <si>
    <t>Unit Cost</t>
  </si>
  <si>
    <t>Total</t>
  </si>
  <si>
    <t>Laptop HP Elitebook 640 G10</t>
  </si>
  <si>
    <t xml:space="preserve">HP IDS UMA i5-1335U TIPD 640 G10 BNBPC 
OST Win 11 Pro 64 
LCD 14 FHD AG LwBluLt 400 UWVA 
16GB (1x16GB) DDR4 3200 
512GB PCIe NVMe Value SSD 
Intel AX211 Wi-Fi 6E +BT 5.3 WLAN 
RH Long Life 51Wh r FstCrg 3 cell Batt </t>
  </si>
  <si>
    <t>Pcs</t>
  </si>
  <si>
    <t>HP EliteBook 6 G2i 14
SPESIFIKASI
- Proc : Intel Core Ultra 5 325 
- OS : Windows 11 Pro
- RAM : 16 GB DDR5-5600
- Storage : 512 GB PCIe SSD
- Display : 14" WUXGA 
- Graphics : Intel Graphics
- Konek : Intel Wi-Fi 7, BT 6.0
- Port : 1 HDMI , RJ-45; 
- 2 USB Type-A 5Gbps; 
- 2 Thunderbolt 4 , USB Type-C 40Gbps</t>
  </si>
  <si>
    <t>Tanggal Penawaran</t>
  </si>
  <si>
    <t xml:space="preserve">-Shipping Cost  </t>
  </si>
  <si>
    <t>FOB Denpasar (Inc. Shipping Cost)</t>
  </si>
  <si>
    <t>Total Before Tax</t>
  </si>
  <si>
    <t>Tax / Pajak (PPN 11%)</t>
  </si>
  <si>
    <t>Government TAX</t>
  </si>
  <si>
    <t>Price include Tax</t>
  </si>
  <si>
    <t>Total Plus TAX</t>
  </si>
  <si>
    <t>Other factor as consideration:</t>
  </si>
  <si>
    <t xml:space="preserve">Laptop Aviability </t>
  </si>
  <si>
    <t>2-3 Days After PO</t>
  </si>
  <si>
    <t>5-7 Days After PO</t>
  </si>
  <si>
    <t>Term of payment</t>
  </si>
  <si>
    <t>Cash On Delivery (Payment 1 Days Max after The Goods Received)</t>
  </si>
  <si>
    <t>Full Payment before the order is delivered by Shoppee</t>
  </si>
  <si>
    <t>Guarantee</t>
  </si>
  <si>
    <t>HP</t>
  </si>
  <si>
    <t>Supplier selected : PT AIRMAS Perkasa (Jakarta)</t>
  </si>
  <si>
    <t>Recommended by bid committee</t>
  </si>
  <si>
    <t>Reason for selecting supplier :</t>
  </si>
  <si>
    <t>Prepared by</t>
  </si>
  <si>
    <t xml:space="preserve">1.) Reasonable Prize 
2.) Full Payment 
3.) well known Supplier for IT, 
4.) 5-7 Days Goods Delivered After PO Received   </t>
  </si>
  <si>
    <t>Decy Sophan A ( IT/IM Officer)</t>
  </si>
  <si>
    <t>Checked by</t>
  </si>
  <si>
    <t>Approved by</t>
  </si>
  <si>
    <t>Name : TOKO HP</t>
  </si>
  <si>
    <t>Name : Lazada Market Palce</t>
  </si>
  <si>
    <t>Contact  : HP Online Store</t>
  </si>
  <si>
    <t>Contact  : Yolori Indonesia</t>
  </si>
  <si>
    <t>Contact  : HP Store Chat platform</t>
  </si>
  <si>
    <t>Contact : Lazada Chat Platform</t>
  </si>
  <si>
    <t>HP EliteBook 630 13.3 inch G11 U5-125U</t>
  </si>
  <si>
    <t>- Processor Intel® Core™ Ultra 5 125U; Windows 11 Pro
- 13.3" diagonal WUXGA display Intel® Graphics; - 16 GB DDR5 RAM ; 1 TB SSD Hard drive
- 2 Thunderbolt™ 4 with USB Type-C® 40Gbps, 2 USB Type-A 5Gbps (1 charging, 1 power);
- 1 HDMI 2.1; 1 stereo headphone/microphone combo jack; 1 RJ-45</t>
  </si>
  <si>
    <t>https://www.hp.com/id-id/shop/hp-elitebook-630-13-3-inch-g11-notebook-pc-wolf-pro-security-edition-a6rh4pt.html</t>
  </si>
  <si>
    <t>https://www.lazada.co.id/products/hp-elitebook-630-g11-a77mppt-cu5-125u-16gb-512gb-uma-win-11-pro-3yr-i8402946012-s14844188110.html?from_gmc=1&amp;fl_tag=1</t>
  </si>
  <si>
    <t>(Link di Akses : 02/09/2026)</t>
  </si>
  <si>
    <t xml:space="preserve">Exclude Shipping Cost </t>
  </si>
  <si>
    <t>Price Exclude Tax</t>
  </si>
  <si>
    <t>7 Days After PO</t>
  </si>
  <si>
    <t>Supplier selected : SP Computer</t>
  </si>
  <si>
    <t xml:space="preserve">1.) Repeat Order 
2.) Reasonable Prize and Prize change due to Exchange Rate Different
3.) Transfer Payment (COD)  
4.) The Shop located in Denpasar, 
5.) Well Known Vendor by Rikolto, 
6.) 2-3 Days Goods Delivered After PO Received   </t>
  </si>
  <si>
    <t>Name : MARS SURYA DEWATA</t>
  </si>
  <si>
    <t>Name : BHINNEKA.COM</t>
  </si>
  <si>
    <t>Contact  : Marasal Sidabutar</t>
  </si>
  <si>
    <t>Contact  : Bhineka Online Stora</t>
  </si>
  <si>
    <t>Contact  :08123804783</t>
  </si>
  <si>
    <t>HP: BHineka Chat Platform</t>
  </si>
  <si>
    <t xml:space="preserve"> HP EliteBook 840 14 inch G10 Business Laptop</t>
  </si>
  <si>
    <t>Intel® Core™ Ultra 5 processorProcessor  Intel® Core™ i5-1335U
o    Windows 11 Pro
o    14" diagonal WUXGA displayIntel® Graphics
o    16 GB DDR5 RAM
o    512 GB SSD Hard drive
o    Ports 2 Thunderbolt™ 4 with USB Type-C® 40Gbps ,
o    2 USB Type-A 5Gbps (1 charging, 1 power);
o    1 HDMI 2.1;
o    1 stereo headphone/microphone combo jack;</t>
  </si>
  <si>
    <t>LenovoV14 G5, IRL-83GU007KID I5 1342Oh,16GB DDR5, 512GB , W11 Home, Home+Office 2024 Luna, Grey Tas</t>
  </si>
  <si>
    <t>https://www.bhinneka.com/hp-elitebook-840-g10-core-i5-1335u-16gb-512gb-ssd-win-11-pro-sku3341135028#attr=737486,737487</t>
  </si>
  <si>
    <t>Note : difference Offer and Spec</t>
  </si>
  <si>
    <t>(Link di Akses : 21/01/2026)</t>
  </si>
  <si>
    <t>15 July 2026</t>
  </si>
  <si>
    <t>1.) Reasonable Prize
2.) Transfer Payment (COD)  
3) The Shop located in Denpasar, 
4) Well Known Vendor by Rikolto, 
5) 2-3 Days Goods Delivered After PO Received  
6) Other Supplier Offer Different Specification 
7) Other Supplier Doesn’t have Unit Ready/No Stock</t>
  </si>
  <si>
    <t>Name : MARS KOMPUTER</t>
  </si>
  <si>
    <t>Contact  : marsuryadewata@gmail.com</t>
  </si>
  <si>
    <t>HP: +62 81318051363 (Marasal Sidabutar)</t>
  </si>
  <si>
    <t>https://www.hp.com/id-id/shop/hp-elitebook-630-13-3-inch-g11-notebook-pc-wolf-pro-security-edition-a77mppt.html</t>
  </si>
  <si>
    <t xml:space="preserve">1.) Reasonable Prize
2.) Transfer Payment (COD)  
3) The Shop located in Denpasar, 
4) Well Known Vendor by Rikolto, 
5) 2-3 Days Goods Delivered After PO Received   </t>
  </si>
  <si>
    <t>Contact : Contact  : Steph / stepsp@cbn.net.id</t>
  </si>
  <si>
    <t>Contact : Contact  : Apriyantara</t>
  </si>
  <si>
    <t>Contact : Contact  : Sari Fartilah</t>
  </si>
  <si>
    <t>HP : +62 812-3608-021 (Steph)</t>
  </si>
  <si>
    <t>HP : Contact  : +62 851-7970-3840</t>
  </si>
  <si>
    <t>HP : Contact : 0851-8665-5504</t>
  </si>
  <si>
    <t>1.) Reasonable Prize 
2.) Full Payment 
3.) well known Supplier for IT, 
4.) 5-7 Days Goods Delivered After PO Received</t>
  </si>
  <si>
    <t>Decy Sophan A (IT/IM Officer)</t>
  </si>
  <si>
    <t>&lt;- Back to BA Summary</t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</si>
</sst>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[$IDR]\ #,##0.00"/>
  </numFmts>
  <fonts count="21">
    <font>
      <b val="0"/>
      <i val="0"/>
      <strike val="0"/>
      <u val="none"/>
      <sz val="11"/>
      <color theme="1"/>
      <name val="Aptos Narrow"/>
      <scheme val="minor"/>
    </font>
    <font>
      <b val="1"/>
      <i val="0"/>
      <strike val="0"/>
      <u val="single"/>
      <sz val="12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0"/>
      <i val="0"/>
      <strike val="0"/>
      <u val="none"/>
      <sz val="11"/>
      <color rgb="FF000000"/>
      <name val="Pl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single"/>
      <sz val="9"/>
      <color theme="10"/>
      <name val="Aptos Narrow"/>
      <scheme val="minor"/>
    </font>
    <font>
      <b val="0"/>
      <i val="0"/>
      <strike val="0"/>
      <u val="single"/>
      <sz val="11"/>
      <color theme="10"/>
      <name val="Aptos Narrow"/>
      <scheme val="minor"/>
    </font>
    <font>
      <b val="0"/>
      <i val="0"/>
      <strike val="0"/>
      <u val="single"/>
      <sz val="16"/>
      <color theme="10"/>
      <name val="Aptos Narrow"/>
      <scheme val="minor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1"/>
      <i val="0"/>
      <strike val="0"/>
      <u val="single"/>
      <sz val="25"/>
      <color rgb="FF000000"/>
      <name val="Arial"/>
    </font>
    <font>
      <b val="1"/>
      <i val="0"/>
      <strike val="0"/>
      <u val="none"/>
      <sz val="14"/>
      <color rgb="FF008037"/>
      <name val="Aptos Narrow"/>
      <scheme val="minor"/>
    </font>
    <font>
      <b val="0"/>
      <i val="1"/>
      <strike val="0"/>
      <u val="none"/>
      <sz val="9"/>
      <color rgb="FF666666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0"/>
      <i val="0"/>
      <strike val="0"/>
      <u val="single"/>
      <sz val="9"/>
      <color rgb="FF008037"/>
      <name val="Aptos Narrow"/>
      <scheme val="minor"/>
    </font>
    <font>
      <b val="0"/>
      <i val="0"/>
      <strike val="0"/>
      <u val="single"/>
      <sz val="11"/>
      <color rgb="FF008037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008037"/>
        <bgColor rgb="FF00000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164" fillId="0" borderId="0" applyFont="1" applyNumberFormat="1" applyFill="0" applyBorder="0" applyAlignment="1">
      <alignment horizontal="center" vertical="bottom" textRotation="0" wrapText="true" shrinkToFit="false"/>
    </xf>
    <xf xfId="0" fontId="2" numFmtId="164" fillId="2" borderId="1" applyFont="1" applyNumberFormat="1" applyFill="1" applyBorder="1" applyAlignment="1">
      <alignment horizontal="center" vertical="bottom" textRotation="0" wrapText="true" shrinkToFit="false"/>
    </xf>
    <xf xfId="0" fontId="2" numFmtId="164" fillId="2" borderId="2" applyFont="1" applyNumberFormat="1" applyFill="1" applyBorder="1" applyAlignment="1">
      <alignment horizontal="center" vertical="bottom" textRotation="0" wrapText="true" shrinkToFit="false"/>
    </xf>
    <xf xfId="0" fontId="3" numFmtId="0" fillId="0" borderId="3" applyFont="1" applyNumberFormat="0" applyFill="0" applyBorder="1" applyAlignment="1">
      <alignment vertical="top" textRotation="0" wrapText="true" shrinkToFit="false"/>
    </xf>
    <xf xfId="0" fontId="3" numFmtId="164" fillId="0" borderId="3" applyFont="1" applyNumberFormat="1" applyFill="0" applyBorder="1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true" shrinkToFit="false"/>
    </xf>
    <xf xfId="0" fontId="3" numFmtId="164" fillId="0" borderId="3" applyFont="1" applyNumberFormat="1" applyFill="0" applyBorder="1" applyAlignment="1">
      <alignment horizontal="right" vertical="top" textRotation="0" wrapText="true" shrinkToFit="false"/>
    </xf>
    <xf xfId="0" fontId="3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2" applyFont="1" applyNumberFormat="0" applyFill="0" applyBorder="1" applyAlignment="1">
      <alignment vertical="top" textRotation="0" wrapText="true" shrinkToFit="false"/>
    </xf>
    <xf xfId="0" fontId="3" quotePrefix="1" numFmtId="164" fillId="0" borderId="3" applyFont="1" applyNumberFormat="1" applyFill="0" applyBorder="1" applyAlignment="1">
      <alignment horizontal="center" vertical="top" textRotation="0" wrapText="true" shrinkToFit="false"/>
    </xf>
    <xf xfId="0" fontId="3" numFmtId="164" fillId="0" borderId="3" applyFont="1" applyNumberFormat="1" applyFill="0" applyBorder="1" applyAlignment="1">
      <alignment horizontal="left" vertical="top" textRotation="0" wrapText="true" shrinkToFit="false"/>
    </xf>
    <xf xfId="0" fontId="3" numFmtId="165" fillId="0" borderId="3" applyFont="1" applyNumberFormat="1" applyFill="0" applyBorder="1" applyAlignment="1">
      <alignment vertical="top" textRotation="0" wrapText="true" shrinkToFit="false"/>
    </xf>
    <xf xfId="0" fontId="4" numFmtId="164" fillId="3" borderId="3" applyFont="1" applyNumberFormat="1" applyFill="1" applyBorder="1" applyAlignment="1">
      <alignment vertical="top" textRotation="0" wrapText="true" shrinkToFit="false"/>
    </xf>
    <xf xfId="0" fontId="3" numFmtId="164" fillId="3" borderId="3" applyFont="1" applyNumberFormat="1" applyFill="1" applyBorder="1" applyAlignment="1">
      <alignment vertical="top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3" numFmtId="164" fillId="0" borderId="0" applyFont="1" applyNumberFormat="1" applyFill="0" applyBorder="0" applyAlignment="0"/>
    <xf xfId="0" fontId="6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6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4" applyFont="1" applyNumberFormat="0" applyFill="0" applyBorder="1" applyAlignment="1">
      <alignment vertical="top" textRotation="0" wrapText="false" shrinkToFit="false"/>
    </xf>
    <xf xfId="0" fontId="0" numFmtId="164" fillId="0" borderId="0" applyFont="0" applyNumberFormat="1" applyFill="0" applyBorder="0" applyAlignment="0"/>
    <xf xfId="0" fontId="3" numFmtId="164" fillId="0" borderId="3" applyFont="1" applyNumberFormat="1" applyFill="0" applyBorder="1" applyAlignment="1">
      <alignment horizontal="center" vertical="top" textRotation="0" wrapText="true" shrinkToFit="false"/>
    </xf>
    <xf xfId="0" fontId="8" numFmtId="164" fillId="0" borderId="3" applyFont="1" applyNumberFormat="1" applyFill="0" applyBorder="1" applyAlignment="1">
      <alignment horizontal="left" vertical="top" textRotation="0" wrapText="true" shrinkToFit="false"/>
    </xf>
    <xf xfId="0" fontId="9" numFmtId="164" fillId="0" borderId="5" applyFont="1" applyNumberFormat="1" applyFill="0" applyBorder="1" applyAlignment="1">
      <alignment vertical="top" textRotation="0" wrapText="true" shrinkToFit="false"/>
    </xf>
    <xf xfId="0" fontId="10" numFmtId="0" fillId="0" borderId="3" applyFont="1" applyNumberFormat="0" applyFill="0" applyBorder="1" applyAlignment="1">
      <alignment vertical="top" textRotation="0" wrapText="true" shrinkToFit="false"/>
    </xf>
    <xf xfId="0" fontId="0" numFmtId="0" fillId="0" borderId="6" applyFont="0" applyNumberFormat="0" applyFill="0" applyBorder="1" applyAlignment="0"/>
    <xf xfId="0" fontId="8" quotePrefix="1" numFmtId="164" fillId="0" borderId="3" applyFont="1" applyNumberFormat="1" applyFill="0" applyBorder="1" applyAlignment="1">
      <alignment horizontal="left" vertical="top" textRotation="0" wrapText="true" shrinkToFit="false"/>
    </xf>
    <xf xfId="0" fontId="3" numFmtId="14" fillId="0" borderId="3" applyFont="1" applyNumberFormat="1" applyFill="0" applyBorder="1" applyAlignment="1">
      <alignment vertical="top" textRotation="0" wrapText="true" shrinkToFit="false"/>
    </xf>
    <xf xfId="0" fontId="3" quotePrefix="1" numFmtId="164" fillId="0" borderId="3" applyFont="1" applyNumberFormat="1" applyFill="0" applyBorder="1" applyAlignment="1">
      <alignment vertical="top" textRotation="0" wrapText="true" shrinkToFit="false"/>
    </xf>
    <xf xfId="0" fontId="10" numFmtId="0" fillId="0" borderId="7" applyFont="1" applyNumberFormat="0" applyFill="0" applyBorder="1" applyAlignment="1">
      <alignment horizontal="left" vertical="top" textRotation="0" wrapText="true" shrinkToFit="false"/>
    </xf>
    <xf xfId="0" fontId="3" numFmtId="0" fillId="0" borderId="8" applyFont="1" applyNumberFormat="0" applyFill="0" applyBorder="1" applyAlignment="1">
      <alignment vertical="top" textRotation="0" wrapText="false" shrinkToFit="false"/>
    </xf>
    <xf xfId="0" fontId="3" numFmtId="0" fillId="0" borderId="9" applyFont="1" applyNumberFormat="0" applyFill="0" applyBorder="1" applyAlignment="1">
      <alignment vertical="top" textRotation="0" wrapText="false" shrinkToFit="false"/>
    </xf>
    <xf xfId="0" fontId="10" numFmtId="0" fillId="0" borderId="7" applyFont="1" applyNumberFormat="0" applyFill="0" applyBorder="1" applyAlignment="1">
      <alignment horizontal="left" vertical="top" textRotation="0" wrapText="true" shrinkToFit="false"/>
    </xf>
    <xf xfId="0" fontId="10" numFmtId="0" fillId="0" borderId="10" applyFont="1" applyNumberFormat="0" applyFill="0" applyBorder="1" applyAlignment="1">
      <alignment horizontal="left" vertical="top" textRotation="0" wrapText="true" shrinkToFit="false"/>
    </xf>
    <xf xfId="0" fontId="10" numFmtId="0" fillId="0" borderId="5" applyFont="1" applyNumberFormat="0" applyFill="0" applyBorder="1" applyAlignment="1">
      <alignment horizontal="left" vertical="top" textRotation="0" wrapText="true" shrinkToFit="false"/>
    </xf>
    <xf xfId="0" fontId="3" numFmtId="0" fillId="0" borderId="7" applyFont="1" applyNumberFormat="0" applyFill="0" applyBorder="1" applyAlignment="1">
      <alignment horizontal="left" vertical="top" textRotation="0" wrapText="true" shrinkToFit="false"/>
    </xf>
    <xf xfId="0" fontId="3" numFmtId="0" fillId="0" borderId="5" applyFont="1" applyNumberFormat="0" applyFill="0" applyBorder="1" applyAlignment="1">
      <alignment horizontal="left" vertical="top" textRotation="0" wrapText="true" shrinkToFit="false"/>
    </xf>
    <xf xfId="0" fontId="4" numFmtId="0" fillId="0" borderId="0" applyFont="1" applyNumberFormat="0" applyFill="0" applyBorder="0" applyAlignment="1">
      <alignment horizontal="left" vertical="top" textRotation="0" wrapText="false" shrinkToFit="false"/>
    </xf>
    <xf xfId="0" fontId="4" numFmtId="0" fillId="0" borderId="11" applyFont="1" applyNumberFormat="0" applyFill="0" applyBorder="1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11" numFmtId="0" fillId="0" borderId="8" applyFont="1" applyNumberFormat="0" applyFill="0" applyBorder="1" applyAlignment="1">
      <alignment vertical="top" textRotation="0" wrapText="false" shrinkToFit="false"/>
    </xf>
    <xf xfId="0" fontId="12" numFmtId="0" fillId="0" borderId="8" applyFont="1" applyNumberFormat="0" applyFill="0" applyBorder="1" applyAlignment="1">
      <alignment vertical="top" textRotation="0" wrapText="false" shrinkToFit="false"/>
    </xf>
    <xf xfId="0" fontId="13" numFmtId="0" fillId="0" borderId="12" applyFont="1" applyNumberFormat="0" applyFill="0" applyBorder="1" applyAlignment="1">
      <alignment horizontal="left" vertical="top" textRotation="0" wrapText="true" shrinkToFit="false"/>
    </xf>
    <xf xfId="0" fontId="13" numFmtId="0" fillId="0" borderId="13" applyFont="1" applyNumberFormat="0" applyFill="0" applyBorder="1" applyAlignment="1">
      <alignment horizontal="left" vertical="top" textRotation="0" wrapText="true" shrinkToFit="false"/>
    </xf>
    <xf xfId="0" fontId="13" numFmtId="0" fillId="0" borderId="14" applyFont="1" applyNumberFormat="0" applyFill="0" applyBorder="1" applyAlignment="1">
      <alignment horizontal="left" vertical="top" textRotation="0" wrapText="true" shrinkToFit="false"/>
    </xf>
    <xf xfId="0" fontId="13" numFmtId="0" fillId="0" borderId="15" applyFont="1" applyNumberFormat="0" applyFill="0" applyBorder="1" applyAlignment="1">
      <alignment horizontal="left" vertical="top" textRotation="0" wrapText="true" shrinkToFit="false"/>
    </xf>
    <xf xfId="0" fontId="13" numFmtId="0" fillId="0" borderId="0" applyFont="1" applyNumberFormat="0" applyFill="0" applyBorder="0" applyAlignment="1">
      <alignment horizontal="left" vertical="top" textRotation="0" wrapText="true" shrinkToFit="false"/>
    </xf>
    <xf xfId="0" fontId="13" numFmtId="0" fillId="0" borderId="4" applyFont="1" applyNumberFormat="0" applyFill="0" applyBorder="1" applyAlignment="1">
      <alignment horizontal="left" vertical="top" textRotation="0" wrapText="true" shrinkToFit="false"/>
    </xf>
    <xf xfId="0" fontId="13" numFmtId="0" fillId="0" borderId="16" applyFont="1" applyNumberFormat="0" applyFill="0" applyBorder="1" applyAlignment="1">
      <alignment horizontal="left" vertical="top" textRotation="0" wrapText="true" shrinkToFit="false"/>
    </xf>
    <xf xfId="0" fontId="13" numFmtId="0" fillId="0" borderId="11" applyFont="1" applyNumberFormat="0" applyFill="0" applyBorder="1" applyAlignment="1">
      <alignment horizontal="left" vertical="top" textRotation="0" wrapText="true" shrinkToFit="false"/>
    </xf>
    <xf xfId="0" fontId="13" numFmtId="0" fillId="0" borderId="17" applyFont="1" applyNumberFormat="0" applyFill="0" applyBorder="1" applyAlignment="1">
      <alignment horizontal="left" vertical="top" textRotation="0" wrapText="true" shrinkToFit="false"/>
    </xf>
    <xf xfId="0" fontId="3" numFmtId="0" fillId="0" borderId="3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4" numFmtId="0" fillId="4" borderId="0" applyFont="1" applyNumberFormat="0" applyFill="1" applyBorder="0" applyAlignment="0"/>
    <xf xfId="0" fontId="7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3" numFmtId="0" fillId="0" borderId="2" applyFont="1" applyNumberFormat="0" applyFill="0" applyBorder="1" applyAlignment="1">
      <alignment horizontal="left" vertical="top" textRotation="0" wrapText="true" shrinkToFit="false"/>
    </xf>
    <xf xfId="0" fontId="14" numFmtId="0" fillId="0" borderId="3" applyFont="1" applyNumberFormat="0" applyFill="0" applyBorder="1" applyAlignment="1">
      <alignment vertical="top" textRotation="0" wrapText="true" shrinkToFit="false"/>
    </xf>
    <xf xfId="0" fontId="3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2" applyFont="1" applyNumberFormat="0" applyFill="0" applyBorder="1" applyAlignment="1">
      <alignment vertical="top" textRotation="0" wrapText="true" shrinkToFit="false"/>
    </xf>
    <xf xfId="0" fontId="3" quotePrefix="1" numFmtId="0" fillId="0" borderId="3" applyFont="1" applyNumberFormat="0" applyFill="0" applyBorder="1" applyAlignment="1">
      <alignment vertical="top" textRotation="0" wrapText="true" shrinkToFit="false"/>
    </xf>
    <xf xfId="0" fontId="4" quotePrefix="1" numFmtId="0" fillId="0" borderId="18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19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20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21" applyFont="1" applyNumberFormat="0" applyFill="0" applyBorder="1" applyAlignment="1">
      <alignment horizontal="left" vertical="top" textRotation="0" wrapText="true" shrinkToFit="false"/>
    </xf>
    <xf xfId="0" fontId="3" quotePrefix="1" numFmtId="0" fillId="0" borderId="7" applyFont="1" applyNumberFormat="0" applyFill="0" applyBorder="1" applyAlignment="1">
      <alignment horizontal="left" vertical="top" textRotation="0" wrapText="true" shrinkToFit="false"/>
    </xf>
    <xf xfId="0" fontId="3" quotePrefix="1" numFmtId="0" fillId="0" borderId="10" applyFont="1" applyNumberFormat="0" applyFill="0" applyBorder="1" applyAlignment="1">
      <alignment horizontal="left" vertical="top" textRotation="0" wrapText="true" shrinkToFit="false"/>
    </xf>
    <xf xfId="0" fontId="3" quotePrefix="1" numFmtId="0" fillId="0" borderId="5" applyFont="1" applyNumberFormat="0" applyFill="0" applyBorder="1" applyAlignment="1">
      <alignment horizontal="left" vertical="top" textRotation="0" wrapText="true" shrinkToFit="false"/>
    </xf>
    <xf xfId="0" fontId="4" quotePrefix="1" numFmtId="0" fillId="0" borderId="3" applyFont="1" applyNumberFormat="0" applyFill="0" applyBorder="1" applyAlignment="1">
      <alignment vertical="top" textRotation="0" wrapText="true" shrinkToFit="false"/>
    </xf>
    <xf xfId="0" fontId="4" numFmtId="0" fillId="0" borderId="3" applyFont="1" applyNumberFormat="0" applyFill="0" applyBorder="1" applyAlignment="1">
      <alignment vertical="top" textRotation="0" wrapText="true" shrinkToFit="false"/>
    </xf>
    <xf xfId="0" fontId="2" numFmtId="164" fillId="2" borderId="1" applyFont="1" applyNumberFormat="1" applyFill="1" applyBorder="1" applyAlignment="1">
      <alignment horizontal="left" vertical="bottom" textRotation="0" wrapText="true" shrinkToFit="false"/>
    </xf>
    <xf xfId="0" fontId="2" numFmtId="164" fillId="2" borderId="2" applyFont="1" applyNumberFormat="1" applyFill="1" applyBorder="1" applyAlignment="1">
      <alignment horizontal="left" vertical="bottom" textRotation="0" wrapText="true" shrinkToFit="false"/>
    </xf>
    <xf xfId="0" fontId="15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8" applyFont="1" applyNumberFormat="0" applyFill="1" applyBorder="1" applyAlignment="1">
      <alignment horizontal="center" vertical="center" textRotation="0" wrapText="true" shrinkToFit="false"/>
    </xf>
    <xf xfId="0" fontId="2" numFmtId="0" fillId="2" borderId="19" applyFont="1" applyNumberFormat="0" applyFill="1" applyBorder="1" applyAlignment="1">
      <alignment horizontal="center" vertical="center" textRotation="0" wrapText="true" shrinkToFit="false"/>
    </xf>
    <xf xfId="0" fontId="2" numFmtId="0" fillId="2" borderId="22" applyFont="1" applyNumberFormat="0" applyFill="1" applyBorder="1" applyAlignment="1">
      <alignment horizontal="center" vertical="center" textRotation="0" wrapText="true" shrinkToFit="false"/>
    </xf>
    <xf xfId="0" fontId="2" numFmtId="0" fillId="2" borderId="23" applyFont="1" applyNumberFormat="0" applyFill="1" applyBorder="1" applyAlignment="1">
      <alignment horizontal="center" vertical="center" textRotation="0" wrapText="true" shrinkToFit="false"/>
    </xf>
    <xf xfId="0" fontId="2" numFmtId="0" fillId="2" borderId="20" applyFont="1" applyNumberFormat="0" applyFill="1" applyBorder="1" applyAlignment="1">
      <alignment horizontal="center" vertical="center" textRotation="0" wrapText="true" shrinkToFit="false"/>
    </xf>
    <xf xfId="0" fontId="2" numFmtId="0" fillId="2" borderId="21" applyFont="1" applyNumberFormat="0" applyFill="1" applyBorder="1" applyAlignment="1">
      <alignment horizontal="center" vertical="center" textRotation="0" wrapText="true" shrinkToFit="false"/>
    </xf>
    <xf xfId="0" fontId="2" numFmtId="0" fillId="2" borderId="7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5" applyFont="1" applyNumberFormat="0" applyFill="1" applyBorder="1" applyAlignment="1">
      <alignment horizontal="center" vertical="center" textRotation="0" wrapText="true" shrinkToFit="false"/>
    </xf>
    <xf xfId="0" fontId="2" numFmtId="164" fillId="2" borderId="24" applyFont="1" applyNumberFormat="1" applyFill="1" applyBorder="1" applyAlignment="1">
      <alignment horizontal="center" vertical="top" textRotation="0" wrapText="true" shrinkToFit="false"/>
    </xf>
    <xf xfId="0" fontId="2" numFmtId="164" fillId="2" borderId="25" applyFont="1" applyNumberFormat="1" applyFill="1" applyBorder="1" applyAlignment="1">
      <alignment horizontal="center" vertical="top" textRotation="0" wrapText="true" shrinkToFit="false"/>
    </xf>
    <xf xfId="0" fontId="2" numFmtId="164" fillId="2" borderId="26" applyFont="1" applyNumberFormat="1" applyFill="1" applyBorder="1" applyAlignment="1">
      <alignment horizontal="center" vertical="top" textRotation="0" wrapText="true" shrinkToFit="false"/>
    </xf>
    <xf xfId="0" fontId="2" numFmtId="164" fillId="2" borderId="20" applyFont="1" applyNumberFormat="1" applyFill="1" applyBorder="1" applyAlignment="1">
      <alignment horizontal="left" vertical="bottom" textRotation="0" wrapText="true" shrinkToFit="false"/>
    </xf>
    <xf xfId="0" fontId="2" numFmtId="164" fillId="2" borderId="21" applyFont="1" applyNumberFormat="1" applyFill="1" applyBorder="1" applyAlignment="1">
      <alignment horizontal="left" vertical="bottom" textRotation="0" wrapText="true" shrinkToFit="false"/>
    </xf>
    <xf xfId="0" fontId="10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0" borderId="5" applyFont="1" applyNumberFormat="0" applyFill="0" applyBorder="1" applyAlignment="1">
      <alignment vertical="top" textRotation="0" wrapText="true" shrinkToFit="false"/>
    </xf>
    <xf xfId="0" fontId="16" numFmtId="0" fillId="0" borderId="0" applyFont="1" applyNumberFormat="0" applyFill="0" applyBorder="0" applyAlignment="0"/>
    <xf xfId="0" fontId="17" numFmtId="0" fillId="0" borderId="0" applyFont="1" applyNumberFormat="0" applyFill="0" applyBorder="0" applyAlignment="0"/>
    <xf xfId="0" fontId="18" numFmtId="0" fillId="5" borderId="0" applyFont="1" applyNumberFormat="0" applyFill="1" applyBorder="0" applyAlignment="1">
      <alignment vertical="center" textRotation="0" wrapText="false" shrinkToFit="false"/>
    </xf>
    <xf xfId="0" fontId="4" numFmtId="0" fillId="0" borderId="18" applyFont="1" applyNumberFormat="0" applyFill="0" applyBorder="1" applyAlignment="1">
      <alignment horizontal="left" vertical="top" textRotation="0" wrapText="true" shrinkToFit="false"/>
    </xf>
    <xf xfId="0" fontId="19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2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dd4c23afdbd5764f07aaca72e4efe50.png"/><Relationship Id="rId2" Type="http://schemas.openxmlformats.org/officeDocument/2006/relationships/image" Target="../media/875febe11071e9132d37430ec5e9912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838200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219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34</xdr:row>
      <xdr:rowOff>114300</xdr:rowOff>
    </xdr:from>
    <xdr:to>
      <xdr:col>3</xdr:col>
      <xdr:colOff>1076325</xdr:colOff>
      <xdr:row>40</xdr:row>
      <xdr:rowOff>57150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47825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838200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219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34</xdr:row>
      <xdr:rowOff>114300</xdr:rowOff>
    </xdr:from>
    <xdr:to>
      <xdr:col>3</xdr:col>
      <xdr:colOff>1076325</xdr:colOff>
      <xdr:row>40</xdr:row>
      <xdr:rowOff>57150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47825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971550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52650" cy="609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971550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219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34</xdr:row>
      <xdr:rowOff>85725</xdr:rowOff>
    </xdr:from>
    <xdr:to>
      <xdr:col>3</xdr:col>
      <xdr:colOff>1133475</xdr:colOff>
      <xdr:row>40</xdr:row>
      <xdr:rowOff>28575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00200" cy="1123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971550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812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34</xdr:row>
      <xdr:rowOff>114300</xdr:rowOff>
    </xdr:from>
    <xdr:to>
      <xdr:col>3</xdr:col>
      <xdr:colOff>1076325</xdr:colOff>
      <xdr:row>40</xdr:row>
      <xdr:rowOff>57150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33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838200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219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34</xdr:row>
      <xdr:rowOff>114300</xdr:rowOff>
    </xdr:from>
    <xdr:to>
      <xdr:col>3</xdr:col>
      <xdr:colOff>1076325</xdr:colOff>
      <xdr:row>40</xdr:row>
      <xdr:rowOff>57150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47825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104775</xdr:rowOff>
    </xdr:from>
    <xdr:to>
      <xdr:col>11</xdr:col>
      <xdr:colOff>838200</xdr:colOff>
      <xdr:row>2</xdr:row>
      <xdr:rowOff>257175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219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34</xdr:row>
      <xdr:rowOff>114300</xdr:rowOff>
    </xdr:from>
    <xdr:to>
      <xdr:col>3</xdr:col>
      <xdr:colOff>1076325</xdr:colOff>
      <xdr:row>40</xdr:row>
      <xdr:rowOff>57150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4782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4" Type="http://schemas.openxmlformats.org/officeDocument/2006/relationships/drawing" Target="../drawings/drawing3.xml"/><Relationship Id="rId_hyperlink_1" Type="http://schemas.openxmlformats.org/officeDocument/2006/relationships/hyperlink" Target="https://www.hp.com/id-id/shop/hp-elitebook-630-13-3-inch-g11-notebook-pc-wolf-pro-security-edition-a6rh4pt.html" TargetMode="External"/><Relationship Id="rId_hyperlink_2" Type="http://schemas.openxmlformats.org/officeDocument/2006/relationships/hyperlink" Target="https://www.lazada.co.id/products/hp-elitebook-630-g11-a77mppt-cu5-125u-16gb-512gb-uma-win-11-pro-3yr-i8402946012-s14844188110.html?from_gmc=1&amp;fl_tag=1" TargetMode="External"/><Relationship Id="rId3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4.xml"/><Relationship Id="rId_hyperlink_1" Type="http://schemas.openxmlformats.org/officeDocument/2006/relationships/hyperlink" Target="https://www.bhinneka.com/hp-elitebook-840-g10-core-i5-1335u-16gb-512gb-ssd-win-11-pro-sku3341135028#attr=737486,737487" TargetMode="External"/><Relationship Id="rId2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5.xml"/><Relationship Id="rId_hyperlink_1" Type="http://schemas.openxmlformats.org/officeDocument/2006/relationships/hyperlink" Target="https://www.hp.com/id-id/shop/hp-elitebook-630-13-3-inch-g11-notebook-pc-wolf-pro-security-edition-a77mppt.html" TargetMode="External"/><Relationship Id="rId2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6.xml"/><Relationship Id="rId_hyperlink_1" Type="http://schemas.openxmlformats.org/officeDocument/2006/relationships/hyperlink" Target="https://www.hp.com/id-id/shop/hp-elitebook-630-13-3-inch-g11-notebook-pc-wolf-pro-security-edition-a77mppt.html" TargetMode="External"/><Relationship Id="rId2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1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16.425" bestFit="true" customWidth="true" style="0"/>
    <col min="4" max="4" width="18.71" bestFit="true" customWidth="true" style="0"/>
    <col min="5" max="5" width="36.42" bestFit="true" customWidth="true" style="0"/>
    <col min="6" max="6" width="18.71" bestFit="true" customWidth="true" style="0"/>
    <col min="7" max="7" width="23.423" bestFit="true" customWidth="true" style="0"/>
    <col min="8" max="8" width="16.425" bestFit="true" customWidth="true" style="0"/>
    <col min="9" max="9" width="11.711" bestFit="true" customWidth="true" style="0"/>
    <col min="10" max="10" width="19.995" bestFit="true" customWidth="true" style="0"/>
  </cols>
  <sheetData>
    <row r="1" spans="1:10">
      <c r="A1" s="95" t="s">
        <v>0</v>
      </c>
    </row>
    <row r="2" spans="1:10">
      <c r="A2" s="96" t="s">
        <v>1</v>
      </c>
    </row>
    <row r="3" spans="1:10" customHeight="1" ht="25">
      <c r="A3" s="97" t="s">
        <v>2</v>
      </c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  <c r="G3" s="97" t="s">
        <v>8</v>
      </c>
      <c r="H3" s="97" t="s">
        <v>9</v>
      </c>
      <c r="I3" s="97" t="s">
        <v>10</v>
      </c>
      <c r="J3" s="97" t="s">
        <v>11</v>
      </c>
    </row>
    <row r="4" spans="1:10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s="100">
        <v>37800000.0</v>
      </c>
      <c r="H4" t="s">
        <v>17</v>
      </c>
      <c r="I4" t="s">
        <v>18</v>
      </c>
      <c r="J4" s="101" t="s">
        <v>19</v>
      </c>
    </row>
  </sheetData>
  <hyperlinks>
    <hyperlink ref="J4" location="'BA-20261024-070732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C1">
      <selection activeCell="J12" sqref="J12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2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27</v>
      </c>
      <c r="J6" s="92"/>
      <c r="K6" s="91" t="s">
        <v>28</v>
      </c>
      <c r="L6" s="92"/>
    </row>
    <row r="7" spans="1:16140" customHeight="1" ht="15">
      <c r="B7" s="81"/>
      <c r="C7" s="82"/>
      <c r="D7" s="86"/>
      <c r="E7" s="86"/>
      <c r="F7" s="86"/>
      <c r="G7" s="76" t="s">
        <v>29</v>
      </c>
      <c r="H7" s="77"/>
      <c r="I7" s="76" t="s">
        <v>30</v>
      </c>
      <c r="J7" s="77"/>
      <c r="K7" s="76" t="s">
        <v>31</v>
      </c>
      <c r="L7" s="77"/>
    </row>
    <row r="8" spans="1:16140" customHeight="1" ht="15">
      <c r="B8" s="81"/>
      <c r="C8" s="82"/>
      <c r="D8" s="86"/>
      <c r="E8" s="86"/>
      <c r="F8" s="86"/>
      <c r="G8" s="76" t="s">
        <v>32</v>
      </c>
      <c r="H8" s="77"/>
      <c r="I8" s="76" t="s">
        <v>33</v>
      </c>
      <c r="J8" s="77"/>
      <c r="K8" s="76" t="s">
        <v>34</v>
      </c>
      <c r="L8" s="77"/>
    </row>
    <row r="9" spans="1:16140" customHeight="1" ht="15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67" t="s">
        <v>37</v>
      </c>
      <c r="C11" s="68"/>
      <c r="D11" s="71" t="s">
        <v>38</v>
      </c>
      <c r="E11" s="8">
        <v>2</v>
      </c>
      <c r="F11" s="8" t="s">
        <v>39</v>
      </c>
      <c r="G11" s="6">
        <v>18900000</v>
      </c>
      <c r="H11" s="6">
        <f>G11*E11</f>
        <v>37800000</v>
      </c>
      <c r="I11" s="6">
        <v>29300000</v>
      </c>
      <c r="J11" s="6">
        <f>E11*I11</f>
        <v>58600000</v>
      </c>
      <c r="K11" s="6">
        <f>37606800/2</f>
        <v>18803400</v>
      </c>
      <c r="L11" s="6">
        <f>K11*E11</f>
        <v>37606800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40</v>
      </c>
      <c r="J12" s="9"/>
      <c r="K12" s="35"/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93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39"/>
      <c r="J14" s="6"/>
      <c r="K14" s="93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39"/>
      <c r="J15" s="27"/>
      <c r="K15" s="93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46301</v>
      </c>
      <c r="H16" s="6"/>
      <c r="I16" s="39"/>
      <c r="J16" s="6"/>
      <c r="K16" s="33">
        <v>46304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39"/>
      <c r="J17" s="6"/>
      <c r="K17" s="94"/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39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39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40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32" t="s">
        <v>43</v>
      </c>
      <c r="H22" s="12"/>
      <c r="I22" s="32" t="s">
        <v>43</v>
      </c>
      <c r="J22" s="12">
        <v>0</v>
      </c>
      <c r="K22" s="32" t="s">
        <v>43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37800000</v>
      </c>
      <c r="I26" s="16"/>
      <c r="J26" s="16">
        <f>J11</f>
        <v>58600000</v>
      </c>
      <c r="K26" s="15"/>
      <c r="L26" s="16">
        <f>L11</f>
        <v>37606800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/>
      <c r="J28" s="16" t="s">
        <v>47</v>
      </c>
      <c r="K28" s="16" t="s">
        <v>47</v>
      </c>
      <c r="L28" s="16"/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37800000</v>
      </c>
      <c r="I29" s="15"/>
      <c r="J29" s="15">
        <f>J26</f>
        <v>58600000</v>
      </c>
      <c r="K29" s="15">
        <f>K26</f>
        <v>0</v>
      </c>
      <c r="L29" s="15">
        <f>L11</f>
        <v>37606800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52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55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58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 customHeight="1" ht="15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.5">
      <c r="B40" s="24" t="s">
        <v>61</v>
      </c>
      <c r="C40" s="46"/>
      <c r="D40" s="47"/>
      <c r="E40" s="22"/>
      <c r="F40" s="48" t="s">
        <v>62</v>
      </c>
      <c r="G40" s="49"/>
      <c r="H40" s="49"/>
      <c r="I40" s="49"/>
      <c r="J40" s="49"/>
      <c r="K40" s="49"/>
      <c r="L40" s="50"/>
    </row>
    <row r="41" spans="1:16140" customHeight="1" ht="15">
      <c r="B41" s="22"/>
      <c r="C41" s="37" t="s">
        <v>63</v>
      </c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 customHeight="1" ht="15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 customHeight="1" ht="15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 customHeight="1" ht="15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 customHeight="1" ht="15.5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C47:D47"/>
    <mergeCell ref="C48:D48"/>
    <mergeCell ref="C49:D49"/>
    <mergeCell ref="I12:I20"/>
    <mergeCell ref="C37:D37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B31:F31"/>
    <mergeCell ref="B32:F32"/>
    <mergeCell ref="B33:F33"/>
    <mergeCell ref="B34:F34"/>
    <mergeCell ref="C35:D35"/>
    <mergeCell ref="B36:E36"/>
    <mergeCell ref="B25:C25"/>
    <mergeCell ref="B26:C26"/>
    <mergeCell ref="B27:C27"/>
    <mergeCell ref="B28:C28"/>
    <mergeCell ref="B29:C29"/>
    <mergeCell ref="B30:F30"/>
    <mergeCell ref="B19:C19"/>
    <mergeCell ref="B20:C20"/>
    <mergeCell ref="B21:C21"/>
    <mergeCell ref="B22:C22"/>
    <mergeCell ref="B23:C23"/>
    <mergeCell ref="B24:C24"/>
    <mergeCell ref="B11:C12"/>
    <mergeCell ref="D11:D13"/>
    <mergeCell ref="B15:C15"/>
    <mergeCell ref="B18:C18"/>
    <mergeCell ref="I7:J7"/>
    <mergeCell ref="K7:L7"/>
    <mergeCell ref="G8:H8"/>
    <mergeCell ref="I8:J8"/>
    <mergeCell ref="K8:L8"/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</mergeCells>
  <printOptions gridLines="false" gridLinesSet="true"/>
  <pageMargins left="0.25" right="0.25" top="0.75" bottom="0.75" header="0.3" footer="0.3"/>
  <pageSetup paperSize="1" orientation="landscape" scale="53" fitToHeight="1" fitToWidth="0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B6">
      <selection activeCell="B11" sqref="B11:C12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2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66</v>
      </c>
      <c r="J6" s="92"/>
      <c r="K6" s="91" t="s">
        <v>67</v>
      </c>
      <c r="L6" s="92"/>
    </row>
    <row r="7" spans="1:16140" customHeight="1" ht="15">
      <c r="B7" s="81"/>
      <c r="C7" s="82"/>
      <c r="D7" s="86"/>
      <c r="E7" s="86"/>
      <c r="F7" s="86"/>
      <c r="G7" s="76" t="s">
        <v>29</v>
      </c>
      <c r="H7" s="77"/>
      <c r="I7" s="76" t="s">
        <v>68</v>
      </c>
      <c r="J7" s="77"/>
      <c r="K7" s="76" t="s">
        <v>69</v>
      </c>
      <c r="L7" s="77"/>
    </row>
    <row r="8" spans="1:16140" customHeight="1" ht="15">
      <c r="B8" s="81"/>
      <c r="C8" s="82"/>
      <c r="D8" s="86"/>
      <c r="E8" s="86"/>
      <c r="F8" s="86"/>
      <c r="G8" s="76" t="s">
        <v>32</v>
      </c>
      <c r="H8" s="77"/>
      <c r="I8" s="76" t="s">
        <v>70</v>
      </c>
      <c r="J8" s="77"/>
      <c r="K8" s="76" t="s">
        <v>71</v>
      </c>
      <c r="L8" s="77"/>
    </row>
    <row r="9" spans="1:16140" customHeight="1" ht="15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67" t="s">
        <v>72</v>
      </c>
      <c r="C11" s="68"/>
      <c r="D11" s="71" t="s">
        <v>73</v>
      </c>
      <c r="E11" s="8">
        <v>1</v>
      </c>
      <c r="F11" s="8" t="s">
        <v>39</v>
      </c>
      <c r="G11" s="6">
        <v>20200000</v>
      </c>
      <c r="H11" s="6">
        <f>G11*E11</f>
        <v>20200000</v>
      </c>
      <c r="I11" s="6">
        <v>22735000</v>
      </c>
      <c r="J11" s="6">
        <f>E11*I11</f>
        <v>22735000</v>
      </c>
      <c r="K11" s="6">
        <v>20599000</v>
      </c>
      <c r="L11" s="6">
        <f>K11*E11</f>
        <v>20599000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74</v>
      </c>
      <c r="J12" s="9"/>
      <c r="K12" s="38" t="s">
        <v>75</v>
      </c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39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40"/>
      <c r="J14" s="6"/>
      <c r="K14" s="39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27"/>
      <c r="J15" s="27"/>
      <c r="K15" s="40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46267</v>
      </c>
      <c r="H16" s="6"/>
      <c r="I16" s="41" t="s">
        <v>76</v>
      </c>
      <c r="J16" s="6"/>
      <c r="K16" s="41" t="s">
        <v>76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42"/>
      <c r="J17" s="6"/>
      <c r="K17" s="42"/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6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5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5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32" t="s">
        <v>43</v>
      </c>
      <c r="H22" s="12"/>
      <c r="I22" s="28" t="s">
        <v>77</v>
      </c>
      <c r="J22" s="12">
        <v>0</v>
      </c>
      <c r="K22" s="32" t="s">
        <v>43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20200000</v>
      </c>
      <c r="I26" s="16"/>
      <c r="J26" s="16">
        <f>J11</f>
        <v>22735000</v>
      </c>
      <c r="K26" s="15"/>
      <c r="L26" s="16">
        <f>L11</f>
        <v>20599000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/>
      <c r="J28" s="16" t="s">
        <v>47</v>
      </c>
      <c r="K28" s="16" t="s">
        <v>78</v>
      </c>
      <c r="L28" s="16">
        <f>L26*11%</f>
        <v>2265890</v>
      </c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20200000</v>
      </c>
      <c r="I29" s="15"/>
      <c r="J29" s="15">
        <f>J26</f>
        <v>22735000</v>
      </c>
      <c r="K29" s="15"/>
      <c r="L29" s="15">
        <f>L11+L28</f>
        <v>22864890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79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54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80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 customHeight="1" ht="15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.5">
      <c r="B40" s="24" t="s">
        <v>61</v>
      </c>
      <c r="C40" s="46"/>
      <c r="D40" s="47"/>
      <c r="E40" s="22"/>
      <c r="F40" s="48" t="s">
        <v>81</v>
      </c>
      <c r="G40" s="49"/>
      <c r="H40" s="49"/>
      <c r="I40" s="49"/>
      <c r="J40" s="49"/>
      <c r="K40" s="49"/>
      <c r="L40" s="50"/>
    </row>
    <row r="41" spans="1:16140" customHeight="1" ht="15">
      <c r="B41" s="22"/>
      <c r="C41" s="37" t="s">
        <v>63</v>
      </c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 customHeight="1" ht="15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 customHeight="1" ht="15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 customHeight="1" ht="15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 customHeight="1" ht="15.5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  <mergeCell ref="B19:C19"/>
    <mergeCell ref="I7:J7"/>
    <mergeCell ref="K7:L7"/>
    <mergeCell ref="G8:H8"/>
    <mergeCell ref="I8:J8"/>
    <mergeCell ref="K8:L8"/>
    <mergeCell ref="B10:C10"/>
    <mergeCell ref="B11:C12"/>
    <mergeCell ref="D11:D13"/>
    <mergeCell ref="I12:I14"/>
    <mergeCell ref="B15:C15"/>
    <mergeCell ref="B18:C18"/>
    <mergeCell ref="B31:F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F30"/>
    <mergeCell ref="B33:F33"/>
    <mergeCell ref="B34:F34"/>
    <mergeCell ref="C35:D35"/>
    <mergeCell ref="B36:E36"/>
    <mergeCell ref="C37:D37"/>
    <mergeCell ref="C48:D48"/>
    <mergeCell ref="C49:D49"/>
    <mergeCell ref="K12:K15"/>
    <mergeCell ref="K16:K17"/>
    <mergeCell ref="I16:I17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C47:D47"/>
    <mergeCell ref="B32:F32"/>
  </mergeCells>
  <hyperlinks>
    <hyperlink ref="I12" r:id="rId_hyperlink_1"/>
    <hyperlink ref="K12" r:id="rId_hyperlink_2"/>
  </hyperlinks>
  <printOptions gridLines="false" gridLinesSet="true"/>
  <pageMargins left="0.25" right="0.25" top="0.75" bottom="0.75" header="0.3" footer="0.3"/>
  <pageSetup paperSize="1" orientation="landscape" scale="53" fitToHeight="1" fitToWidth="0" pageOrder="downThenOver" r:id="rId3ps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B25">
      <selection activeCell="C39" sqref="C39:D39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0.1796875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82</v>
      </c>
      <c r="J6" s="92"/>
      <c r="K6" s="91" t="s">
        <v>83</v>
      </c>
      <c r="L6" s="92"/>
    </row>
    <row r="7" spans="1:16140" customHeight="1" ht="15">
      <c r="B7" s="81"/>
      <c r="C7" s="82"/>
      <c r="D7" s="86"/>
      <c r="E7" s="86"/>
      <c r="F7" s="86"/>
      <c r="G7" s="76" t="s">
        <v>29</v>
      </c>
      <c r="H7" s="77"/>
      <c r="I7" s="76" t="s">
        <v>84</v>
      </c>
      <c r="J7" s="77"/>
      <c r="K7" s="76" t="s">
        <v>85</v>
      </c>
      <c r="L7" s="77"/>
    </row>
    <row r="8" spans="1:16140" customHeight="1" ht="15">
      <c r="B8" s="81"/>
      <c r="C8" s="82"/>
      <c r="D8" s="86"/>
      <c r="E8" s="86"/>
      <c r="F8" s="86"/>
      <c r="G8" s="76" t="s">
        <v>32</v>
      </c>
      <c r="H8" s="77"/>
      <c r="I8" s="76" t="s">
        <v>86</v>
      </c>
      <c r="J8" s="77"/>
      <c r="K8" s="76" t="s">
        <v>87</v>
      </c>
      <c r="L8" s="77"/>
    </row>
    <row r="9" spans="1:16140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67" t="s">
        <v>88</v>
      </c>
      <c r="C11" s="68"/>
      <c r="D11" s="71" t="s">
        <v>89</v>
      </c>
      <c r="E11" s="8">
        <v>1</v>
      </c>
      <c r="F11" s="8" t="s">
        <v>39</v>
      </c>
      <c r="G11" s="6">
        <v>24950000</v>
      </c>
      <c r="H11" s="6">
        <f>G11*E11</f>
        <v>24950000</v>
      </c>
      <c r="I11" s="6">
        <v>16325000</v>
      </c>
      <c r="J11" s="6">
        <f>E11*I11</f>
        <v>16325000</v>
      </c>
      <c r="K11" s="6">
        <v>26650000</v>
      </c>
      <c r="L11" s="6">
        <f>K11*E11</f>
        <v>26650000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90</v>
      </c>
      <c r="J12" s="9"/>
      <c r="K12" s="30" t="s">
        <v>91</v>
      </c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6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40"/>
      <c r="J14" s="6"/>
      <c r="K14" s="6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27"/>
      <c r="J15" s="27"/>
      <c r="K15" s="27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46217</v>
      </c>
      <c r="H16" s="6"/>
      <c r="I16" s="41" t="s">
        <v>92</v>
      </c>
      <c r="J16" s="6"/>
      <c r="K16" s="5" t="s">
        <v>93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42"/>
      <c r="J17" s="6"/>
      <c r="K17" s="34" t="s">
        <v>94</v>
      </c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6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5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5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32" t="s">
        <v>43</v>
      </c>
      <c r="H22" s="12"/>
      <c r="I22" s="32" t="s">
        <v>43</v>
      </c>
      <c r="J22" s="12">
        <v>0</v>
      </c>
      <c r="K22" s="28" t="s">
        <v>77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24950000</v>
      </c>
      <c r="I26" s="16"/>
      <c r="J26" s="16">
        <f>J11</f>
        <v>16325000</v>
      </c>
      <c r="K26" s="15"/>
      <c r="L26" s="16">
        <f>L11</f>
        <v>26650000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 t="s">
        <v>78</v>
      </c>
      <c r="J28" s="16">
        <f>J26*11%</f>
        <v>1795750</v>
      </c>
      <c r="K28" s="16" t="s">
        <v>78</v>
      </c>
      <c r="L28" s="16">
        <f>L26*11%</f>
        <v>2931500</v>
      </c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24950000</v>
      </c>
      <c r="I29" s="15"/>
      <c r="J29" s="15">
        <f>J11+J28</f>
        <v>18120750</v>
      </c>
      <c r="K29" s="15"/>
      <c r="L29" s="15">
        <f>L11+L28</f>
        <v>29581500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51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55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80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">
      <c r="B40" s="24" t="s">
        <v>61</v>
      </c>
      <c r="C40" s="46"/>
      <c r="D40" s="47"/>
      <c r="E40" s="22"/>
      <c r="F40" s="48" t="s">
        <v>95</v>
      </c>
      <c r="G40" s="49"/>
      <c r="H40" s="49"/>
      <c r="I40" s="49"/>
      <c r="J40" s="49"/>
      <c r="K40" s="49"/>
      <c r="L40" s="50"/>
    </row>
    <row r="41" spans="1:16140">
      <c r="B41" s="22"/>
      <c r="C41" s="37"/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C48:D48"/>
    <mergeCell ref="C49:D49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C47:D47"/>
    <mergeCell ref="C37:D37"/>
    <mergeCell ref="B26:C26"/>
    <mergeCell ref="B27:C27"/>
    <mergeCell ref="B28:C28"/>
    <mergeCell ref="B29:C29"/>
    <mergeCell ref="B30:F30"/>
    <mergeCell ref="B31:F31"/>
    <mergeCell ref="B32:F32"/>
    <mergeCell ref="B33:F33"/>
    <mergeCell ref="B34:F34"/>
    <mergeCell ref="C35:D35"/>
    <mergeCell ref="B36:E36"/>
    <mergeCell ref="B25:C25"/>
    <mergeCell ref="B11:C12"/>
    <mergeCell ref="D11:D13"/>
    <mergeCell ref="I12:I14"/>
    <mergeCell ref="B15:C15"/>
    <mergeCell ref="B18:C18"/>
    <mergeCell ref="B19:C19"/>
    <mergeCell ref="I16:I17"/>
    <mergeCell ref="B20:C20"/>
    <mergeCell ref="B21:C21"/>
    <mergeCell ref="B22:C22"/>
    <mergeCell ref="B23:C23"/>
    <mergeCell ref="B24:C24"/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  <mergeCell ref="I7:J7"/>
    <mergeCell ref="K7:L7"/>
    <mergeCell ref="G8:H8"/>
    <mergeCell ref="I8:J8"/>
    <mergeCell ref="K8:L8"/>
  </mergeCells>
  <hyperlinks>
    <hyperlink ref="K12" r:id="rId_hyperlink_1"/>
  </hyperlinks>
  <printOptions gridLines="false" gridLinesSet="true"/>
  <pageMargins left="0.25" right="0.25" top="0.75" bottom="0.75" header="0.3" footer="0.3"/>
  <pageSetup paperSize="1" orientation="landscape" scale="52" fitToHeight="1" fitToWidth="1" pageOrder="downThenOver" r:id="rId2ps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C2">
      <selection activeCell="K11" sqref="K11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0.1796875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66</v>
      </c>
      <c r="J6" s="92"/>
      <c r="K6" s="91" t="s">
        <v>96</v>
      </c>
      <c r="L6" s="92"/>
    </row>
    <row r="7" spans="1:16140" customHeight="1" ht="15">
      <c r="B7" s="81"/>
      <c r="C7" s="82"/>
      <c r="D7" s="86"/>
      <c r="E7" s="86"/>
      <c r="F7" s="86"/>
      <c r="G7" s="76" t="s">
        <v>29</v>
      </c>
      <c r="H7" s="77"/>
      <c r="I7" s="76" t="s">
        <v>68</v>
      </c>
      <c r="J7" s="77"/>
      <c r="K7" s="76" t="s">
        <v>97</v>
      </c>
      <c r="L7" s="77"/>
    </row>
    <row r="8" spans="1:16140" customHeight="1" ht="15">
      <c r="B8" s="81"/>
      <c r="C8" s="82"/>
      <c r="D8" s="86"/>
      <c r="E8" s="86"/>
      <c r="F8" s="86"/>
      <c r="G8" s="76" t="s">
        <v>32</v>
      </c>
      <c r="H8" s="77"/>
      <c r="I8" s="76" t="s">
        <v>70</v>
      </c>
      <c r="J8" s="77"/>
      <c r="K8" s="76" t="s">
        <v>98</v>
      </c>
      <c r="L8" s="77"/>
    </row>
    <row r="9" spans="1:16140" customHeight="1" ht="15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67" t="s">
        <v>72</v>
      </c>
      <c r="C11" s="68"/>
      <c r="D11" s="71" t="s">
        <v>73</v>
      </c>
      <c r="E11" s="8">
        <v>1</v>
      </c>
      <c r="F11" s="8" t="s">
        <v>39</v>
      </c>
      <c r="G11" s="6">
        <v>19200000</v>
      </c>
      <c r="H11" s="6">
        <f>G11*E11</f>
        <v>19200000</v>
      </c>
      <c r="I11" s="6">
        <v>19935000</v>
      </c>
      <c r="J11" s="6">
        <f>E11*I11</f>
        <v>19935000</v>
      </c>
      <c r="K11" s="6">
        <v>18100000</v>
      </c>
      <c r="L11" s="6">
        <f>K11*E11</f>
        <v>18100000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99</v>
      </c>
      <c r="J12" s="9"/>
      <c r="K12" s="30"/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6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40"/>
      <c r="J14" s="6"/>
      <c r="K14" s="6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27"/>
      <c r="J15" s="27"/>
      <c r="K15" s="27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46037</v>
      </c>
      <c r="H16" s="6"/>
      <c r="I16" s="5" t="s">
        <v>93</v>
      </c>
      <c r="J16" s="6"/>
      <c r="K16" s="33">
        <v>46036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6"/>
      <c r="J17" s="6"/>
      <c r="K17" s="6"/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6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5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5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32" t="s">
        <v>43</v>
      </c>
      <c r="H22" s="12"/>
      <c r="I22" s="28" t="s">
        <v>77</v>
      </c>
      <c r="J22" s="12">
        <v>0</v>
      </c>
      <c r="K22" s="32" t="s">
        <v>43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19200000</v>
      </c>
      <c r="I26" s="16"/>
      <c r="J26" s="16">
        <f>J11</f>
        <v>19935000</v>
      </c>
      <c r="K26" s="15"/>
      <c r="L26" s="16">
        <f>L11</f>
        <v>18100000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/>
      <c r="J28" s="16" t="s">
        <v>47</v>
      </c>
      <c r="K28" s="16" t="s">
        <v>78</v>
      </c>
      <c r="L28" s="16">
        <f>L26*11%</f>
        <v>1991000</v>
      </c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19200000</v>
      </c>
      <c r="I29" s="15"/>
      <c r="J29" s="15">
        <f>J26</f>
        <v>19935000</v>
      </c>
      <c r="K29" s="15"/>
      <c r="L29" s="15">
        <f>L11+L28</f>
        <v>20091000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79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54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80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 customHeight="1" ht="15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.5">
      <c r="B40" s="24" t="s">
        <v>61</v>
      </c>
      <c r="C40" s="46"/>
      <c r="D40" s="47"/>
      <c r="E40" s="22"/>
      <c r="F40" s="48" t="s">
        <v>100</v>
      </c>
      <c r="G40" s="49"/>
      <c r="H40" s="49"/>
      <c r="I40" s="49"/>
      <c r="J40" s="49"/>
      <c r="K40" s="49"/>
      <c r="L40" s="50"/>
    </row>
    <row r="41" spans="1:16140" customHeight="1" ht="15">
      <c r="B41" s="22"/>
      <c r="C41" s="37" t="s">
        <v>63</v>
      </c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 customHeight="1" ht="15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 customHeight="1" ht="15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 customHeight="1" ht="15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 customHeight="1" ht="15.5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  <mergeCell ref="I7:J7"/>
    <mergeCell ref="K7:L7"/>
    <mergeCell ref="G8:H8"/>
    <mergeCell ref="I8:J8"/>
    <mergeCell ref="K8:L8"/>
    <mergeCell ref="B25:C25"/>
    <mergeCell ref="B11:C12"/>
    <mergeCell ref="D11:D13"/>
    <mergeCell ref="I12:I14"/>
    <mergeCell ref="B15:C15"/>
    <mergeCell ref="B18:C18"/>
    <mergeCell ref="B19:C19"/>
    <mergeCell ref="B20:C20"/>
    <mergeCell ref="B21:C21"/>
    <mergeCell ref="B22:C22"/>
    <mergeCell ref="B23:C23"/>
    <mergeCell ref="B24:C24"/>
    <mergeCell ref="C37:D37"/>
    <mergeCell ref="B26:C26"/>
    <mergeCell ref="B27:C27"/>
    <mergeCell ref="B28:C28"/>
    <mergeCell ref="B29:C29"/>
    <mergeCell ref="B30:F30"/>
    <mergeCell ref="B31:F31"/>
    <mergeCell ref="B32:F32"/>
    <mergeCell ref="B33:F33"/>
    <mergeCell ref="B34:F34"/>
    <mergeCell ref="C35:D35"/>
    <mergeCell ref="B36:E36"/>
    <mergeCell ref="C48:D48"/>
    <mergeCell ref="C49:D49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C47:D47"/>
  </mergeCells>
  <hyperlinks>
    <hyperlink ref="I12" r:id="rId_hyperlink_1"/>
  </hyperlinks>
  <printOptions gridLines="false" gridLinesSet="true"/>
  <pageMargins left="0.25" right="0.25" top="0.75" bottom="0.75" header="0.3" footer="0.3"/>
  <pageSetup paperSize="1" orientation="landscape" scale="53" fitToHeight="1" fitToWidth="0" pageOrder="downThenOver" r:id="rId2ps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A30">
      <selection activeCell="J32" sqref="J32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0.1796875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66</v>
      </c>
      <c r="J6" s="92"/>
      <c r="K6" s="91" t="s">
        <v>96</v>
      </c>
      <c r="L6" s="92"/>
    </row>
    <row r="7" spans="1:16140" customHeight="1" ht="15">
      <c r="B7" s="81"/>
      <c r="C7" s="82"/>
      <c r="D7" s="86"/>
      <c r="E7" s="86"/>
      <c r="F7" s="86"/>
      <c r="G7" s="76" t="s">
        <v>29</v>
      </c>
      <c r="H7" s="77"/>
      <c r="I7" s="76" t="s">
        <v>68</v>
      </c>
      <c r="J7" s="77"/>
      <c r="K7" s="76" t="s">
        <v>97</v>
      </c>
      <c r="L7" s="77"/>
    </row>
    <row r="8" spans="1:16140" customHeight="1" ht="15">
      <c r="B8" s="81"/>
      <c r="C8" s="82"/>
      <c r="D8" s="86"/>
      <c r="E8" s="86"/>
      <c r="F8" s="86"/>
      <c r="G8" s="76" t="s">
        <v>32</v>
      </c>
      <c r="H8" s="77"/>
      <c r="I8" s="76" t="s">
        <v>70</v>
      </c>
      <c r="J8" s="77"/>
      <c r="K8" s="76" t="s">
        <v>98</v>
      </c>
      <c r="L8" s="77"/>
    </row>
    <row r="9" spans="1:16140" customHeight="1" ht="15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67" t="s">
        <v>72</v>
      </c>
      <c r="C11" s="68"/>
      <c r="D11" s="71" t="s">
        <v>73</v>
      </c>
      <c r="E11" s="8">
        <v>3</v>
      </c>
      <c r="F11" s="8" t="s">
        <v>39</v>
      </c>
      <c r="G11" s="6">
        <v>19200000</v>
      </c>
      <c r="H11" s="6">
        <f>G11*E11</f>
        <v>57600000</v>
      </c>
      <c r="I11" s="6">
        <v>19935000</v>
      </c>
      <c r="J11" s="6">
        <f>E11*I11</f>
        <v>59805000</v>
      </c>
      <c r="K11" s="6">
        <v>18100000</v>
      </c>
      <c r="L11" s="6">
        <f>K11*E11</f>
        <v>54300000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99</v>
      </c>
      <c r="J12" s="9"/>
      <c r="K12" s="30"/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6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40"/>
      <c r="J14" s="6"/>
      <c r="K14" s="6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27"/>
      <c r="J15" s="27"/>
      <c r="K15" s="27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46037</v>
      </c>
      <c r="H16" s="6"/>
      <c r="I16" s="5" t="s">
        <v>93</v>
      </c>
      <c r="J16" s="6"/>
      <c r="K16" s="33">
        <v>46036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6"/>
      <c r="J17" s="6"/>
      <c r="K17" s="6"/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6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5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5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32" t="s">
        <v>43</v>
      </c>
      <c r="H22" s="12"/>
      <c r="I22" s="28" t="s">
        <v>77</v>
      </c>
      <c r="J22" s="12">
        <v>0</v>
      </c>
      <c r="K22" s="32" t="s">
        <v>43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57600000</v>
      </c>
      <c r="I26" s="16"/>
      <c r="J26" s="16">
        <f>J11</f>
        <v>59805000</v>
      </c>
      <c r="K26" s="15"/>
      <c r="L26" s="16">
        <f>L11</f>
        <v>54300000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/>
      <c r="J28" s="16" t="s">
        <v>47</v>
      </c>
      <c r="K28" s="16" t="s">
        <v>78</v>
      </c>
      <c r="L28" s="16">
        <f>L26*11%</f>
        <v>5973000</v>
      </c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57600000</v>
      </c>
      <c r="I29" s="15"/>
      <c r="J29" s="15">
        <f>J26</f>
        <v>59805000</v>
      </c>
      <c r="K29" s="15"/>
      <c r="L29" s="15">
        <f>L11+L28</f>
        <v>60273000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79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54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80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 customHeight="1" ht="15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.5">
      <c r="B40" s="24" t="s">
        <v>61</v>
      </c>
      <c r="C40" s="46"/>
      <c r="D40" s="47"/>
      <c r="E40" s="22"/>
      <c r="F40" s="48" t="s">
        <v>100</v>
      </c>
      <c r="G40" s="49"/>
      <c r="H40" s="49"/>
      <c r="I40" s="49"/>
      <c r="J40" s="49"/>
      <c r="K40" s="49"/>
      <c r="L40" s="50"/>
    </row>
    <row r="41" spans="1:16140" customHeight="1" ht="15">
      <c r="B41" s="22"/>
      <c r="C41" s="37" t="s">
        <v>63</v>
      </c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 customHeight="1" ht="15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 customHeight="1" ht="15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 customHeight="1" ht="15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 customHeight="1" ht="15.5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  <mergeCell ref="I7:J7"/>
    <mergeCell ref="K7:L7"/>
    <mergeCell ref="G8:H8"/>
    <mergeCell ref="I8:J8"/>
    <mergeCell ref="K8:L8"/>
    <mergeCell ref="B27:C27"/>
    <mergeCell ref="B11:C12"/>
    <mergeCell ref="B18:C18"/>
    <mergeCell ref="B19:C19"/>
    <mergeCell ref="B20:C20"/>
    <mergeCell ref="B21:C21"/>
    <mergeCell ref="B15:C15"/>
    <mergeCell ref="B22:C22"/>
    <mergeCell ref="B23:C23"/>
    <mergeCell ref="B24:C24"/>
    <mergeCell ref="B25:C25"/>
    <mergeCell ref="B26:C26"/>
    <mergeCell ref="F38:L39"/>
    <mergeCell ref="C39:D39"/>
    <mergeCell ref="B28:C28"/>
    <mergeCell ref="B29:C29"/>
    <mergeCell ref="B30:F30"/>
    <mergeCell ref="B31:F31"/>
    <mergeCell ref="B32:F32"/>
    <mergeCell ref="B33:F33"/>
    <mergeCell ref="D11:D13"/>
    <mergeCell ref="C40:D40"/>
    <mergeCell ref="F40:L49"/>
    <mergeCell ref="C41:D41"/>
    <mergeCell ref="C42:D42"/>
    <mergeCell ref="C44:D44"/>
    <mergeCell ref="C45:D45"/>
    <mergeCell ref="C46:D46"/>
    <mergeCell ref="C47:D47"/>
    <mergeCell ref="C48:D48"/>
    <mergeCell ref="C49:D49"/>
    <mergeCell ref="B34:F34"/>
    <mergeCell ref="C35:D35"/>
    <mergeCell ref="I12:I14"/>
    <mergeCell ref="B36:E36"/>
    <mergeCell ref="C37:D37"/>
  </mergeCells>
  <hyperlinks>
    <hyperlink ref="I12" r:id="rId_hyperlink_1"/>
  </hyperlinks>
  <printOptions gridLines="false" gridLinesSet="true"/>
  <pageMargins left="0.25" right="0.25" top="0.75" bottom="0.75" header="0.3" footer="0.3"/>
  <pageSetup paperSize="1" orientation="landscape" scale="53" fitToHeight="1" fitToWidth="0" pageOrder="downThenOver" r:id="rId2ps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C1">
      <selection activeCell="J12" sqref="J12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2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27</v>
      </c>
      <c r="J6" s="92"/>
      <c r="K6" s="91" t="s">
        <v>28</v>
      </c>
      <c r="L6" s="92"/>
    </row>
    <row r="7" spans="1:16140" customHeight="1" ht="15">
      <c r="B7" s="81"/>
      <c r="C7" s="82"/>
      <c r="D7" s="86"/>
      <c r="E7" s="86"/>
      <c r="F7" s="86"/>
      <c r="G7" s="76" t="s">
        <v>29</v>
      </c>
      <c r="H7" s="77"/>
      <c r="I7" s="76" t="s">
        <v>30</v>
      </c>
      <c r="J7" s="77"/>
      <c r="K7" s="76" t="s">
        <v>31</v>
      </c>
      <c r="L7" s="77"/>
    </row>
    <row r="8" spans="1:16140" customHeight="1" ht="15">
      <c r="B8" s="81"/>
      <c r="C8" s="82"/>
      <c r="D8" s="86"/>
      <c r="E8" s="86"/>
      <c r="F8" s="86"/>
      <c r="G8" s="76" t="s">
        <v>32</v>
      </c>
      <c r="H8" s="77"/>
      <c r="I8" s="76" t="s">
        <v>33</v>
      </c>
      <c r="J8" s="77"/>
      <c r="K8" s="76" t="s">
        <v>34</v>
      </c>
      <c r="L8" s="77"/>
    </row>
    <row r="9" spans="1:16140" customHeight="1" ht="15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67" t="s">
        <v>37</v>
      </c>
      <c r="C11" s="68"/>
      <c r="D11" s="71" t="s">
        <v>38</v>
      </c>
      <c r="E11" s="8">
        <v>2</v>
      </c>
      <c r="F11" s="8" t="s">
        <v>39</v>
      </c>
      <c r="G11" s="6">
        <v>18900000</v>
      </c>
      <c r="H11" s="6">
        <f>G11*E11</f>
        <v>37800000</v>
      </c>
      <c r="I11" s="6">
        <v>29300000</v>
      </c>
      <c r="J11" s="6">
        <f>E11*I11</f>
        <v>58600000</v>
      </c>
      <c r="K11" s="6">
        <f>37606800/2</f>
        <v>18803400</v>
      </c>
      <c r="L11" s="6">
        <f>K11*E11</f>
        <v>37606800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40</v>
      </c>
      <c r="J12" s="9"/>
      <c r="K12" s="35"/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93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39"/>
      <c r="J14" s="6"/>
      <c r="K14" s="93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39"/>
      <c r="J15" s="27"/>
      <c r="K15" s="93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46301</v>
      </c>
      <c r="H16" s="6"/>
      <c r="I16" s="39"/>
      <c r="J16" s="6"/>
      <c r="K16" s="33">
        <v>46304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39"/>
      <c r="J17" s="6"/>
      <c r="K17" s="94"/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39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39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40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32" t="s">
        <v>43</v>
      </c>
      <c r="H22" s="12"/>
      <c r="I22" s="32" t="s">
        <v>43</v>
      </c>
      <c r="J22" s="12">
        <v>0</v>
      </c>
      <c r="K22" s="32" t="s">
        <v>43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37800000</v>
      </c>
      <c r="I26" s="16"/>
      <c r="J26" s="16">
        <f>J11</f>
        <v>58600000</v>
      </c>
      <c r="K26" s="15"/>
      <c r="L26" s="16">
        <f>L11</f>
        <v>37606800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/>
      <c r="J28" s="16" t="s">
        <v>47</v>
      </c>
      <c r="K28" s="16" t="s">
        <v>47</v>
      </c>
      <c r="L28" s="16"/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37800000</v>
      </c>
      <c r="I29" s="15"/>
      <c r="J29" s="15">
        <f>J26</f>
        <v>58600000</v>
      </c>
      <c r="K29" s="15">
        <f>K26</f>
        <v>0</v>
      </c>
      <c r="L29" s="15">
        <f>L11</f>
        <v>37606800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52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55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58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 customHeight="1" ht="15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.5">
      <c r="B40" s="24" t="s">
        <v>61</v>
      </c>
      <c r="C40" s="46"/>
      <c r="D40" s="47"/>
      <c r="E40" s="22"/>
      <c r="F40" s="48" t="s">
        <v>62</v>
      </c>
      <c r="G40" s="49"/>
      <c r="H40" s="49"/>
      <c r="I40" s="49"/>
      <c r="J40" s="49"/>
      <c r="K40" s="49"/>
      <c r="L40" s="50"/>
    </row>
    <row r="41" spans="1:16140" customHeight="1" ht="15">
      <c r="B41" s="22"/>
      <c r="C41" s="37" t="s">
        <v>63</v>
      </c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 customHeight="1" ht="15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 customHeight="1" ht="15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 customHeight="1" ht="15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 customHeight="1" ht="15.5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C47:D47"/>
    <mergeCell ref="C48:D48"/>
    <mergeCell ref="C49:D49"/>
    <mergeCell ref="I12:I20"/>
    <mergeCell ref="C37:D37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B31:F31"/>
    <mergeCell ref="B32:F32"/>
    <mergeCell ref="B33:F33"/>
    <mergeCell ref="B34:F34"/>
    <mergeCell ref="C35:D35"/>
    <mergeCell ref="B36:E36"/>
    <mergeCell ref="B25:C25"/>
    <mergeCell ref="B26:C26"/>
    <mergeCell ref="B27:C27"/>
    <mergeCell ref="B28:C28"/>
    <mergeCell ref="B29:C29"/>
    <mergeCell ref="B30:F30"/>
    <mergeCell ref="B19:C19"/>
    <mergeCell ref="B20:C20"/>
    <mergeCell ref="B21:C21"/>
    <mergeCell ref="B22:C22"/>
    <mergeCell ref="B23:C23"/>
    <mergeCell ref="B24:C24"/>
    <mergeCell ref="B11:C12"/>
    <mergeCell ref="D11:D13"/>
    <mergeCell ref="B15:C15"/>
    <mergeCell ref="B18:C18"/>
    <mergeCell ref="I7:J7"/>
    <mergeCell ref="K7:L7"/>
    <mergeCell ref="G8:H8"/>
    <mergeCell ref="I8:J8"/>
    <mergeCell ref="K8:L8"/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</mergeCells>
  <printOptions gridLines="false" gridLinesSet="true"/>
  <pageMargins left="0.25" right="0.25" top="0.75" bottom="0.75" header="0.3" footer="0.3"/>
  <pageSetup paperSize="1" orientation="landscape" scale="53" fitToHeight="1" fitToWidth="0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WVT49"/>
  <sheetViews>
    <sheetView tabSelected="0" workbookViewId="0" zoomScale="70" zoomScaleNormal="70" showGridLines="false" showRowColHeaders="1" topLeftCell="C1">
      <selection activeCell="A1" sqref="A1"/>
    </sheetView>
  </sheetViews>
  <sheetFormatPr defaultRowHeight="14.4" outlineLevelRow="0" outlineLevelCol="0"/>
  <cols>
    <col min="1" max="1" width="2.453125" customWidth="true" style="0"/>
    <col min="2" max="2" width="23.54296875" customWidth="true" style="0"/>
    <col min="3" max="3" width="16.54296875" customWidth="true" style="0"/>
    <col min="4" max="4" width="49.26953125" customWidth="true" style="0"/>
    <col min="5" max="5" width="9" customWidth="true" style="0"/>
    <col min="7" max="7" width="26.1796875" customWidth="true" style="26"/>
    <col min="8" max="8" width="22.1796875" customWidth="true" style="26"/>
    <col min="9" max="9" width="26.26953125" customWidth="true" style="26"/>
    <col min="10" max="10" width="22.453125" customWidth="true" style="26"/>
    <col min="11" max="11" width="22" customWidth="true" style="26"/>
    <col min="12" max="12" width="23.54296875" customWidth="true" style="26"/>
    <col min="258" max="258" width="23.54296875" customWidth="true" style="0"/>
    <col min="259" max="259" width="9.7265625" customWidth="true" style="0"/>
    <col min="260" max="260" width="44.26953125" customWidth="true" style="0"/>
    <col min="261" max="261" width="9" customWidth="true" style="0"/>
    <col min="263" max="263" width="12.26953125" customWidth="true" style="0"/>
    <col min="264" max="264" width="19.81640625" customWidth="true" style="0"/>
    <col min="265" max="265" width="12.26953125" customWidth="true" style="0"/>
    <col min="266" max="266" width="19.81640625" customWidth="true" style="0"/>
    <col min="267" max="267" width="12.26953125" customWidth="true" style="0"/>
    <col min="268" max="268" width="23.54296875" customWidth="true" style="0"/>
    <col min="514" max="514" width="23.54296875" customWidth="true" style="0"/>
    <col min="515" max="515" width="9.7265625" customWidth="true" style="0"/>
    <col min="516" max="516" width="44.26953125" customWidth="true" style="0"/>
    <col min="517" max="517" width="9" customWidth="true" style="0"/>
    <col min="519" max="519" width="12.26953125" customWidth="true" style="0"/>
    <col min="520" max="520" width="19.81640625" customWidth="true" style="0"/>
    <col min="521" max="521" width="12.26953125" customWidth="true" style="0"/>
    <col min="522" max="522" width="19.81640625" customWidth="true" style="0"/>
    <col min="523" max="523" width="12.26953125" customWidth="true" style="0"/>
    <col min="524" max="524" width="23.54296875" customWidth="true" style="0"/>
    <col min="770" max="770" width="23.54296875" customWidth="true" style="0"/>
    <col min="771" max="771" width="9.7265625" customWidth="true" style="0"/>
    <col min="772" max="772" width="44.26953125" customWidth="true" style="0"/>
    <col min="773" max="773" width="9" customWidth="true" style="0"/>
    <col min="775" max="775" width="12.26953125" customWidth="true" style="0"/>
    <col min="776" max="776" width="19.81640625" customWidth="true" style="0"/>
    <col min="777" max="777" width="12.26953125" customWidth="true" style="0"/>
    <col min="778" max="778" width="19.81640625" customWidth="true" style="0"/>
    <col min="779" max="779" width="12.26953125" customWidth="true" style="0"/>
    <col min="780" max="780" width="23.54296875" customWidth="true" style="0"/>
    <col min="1026" max="1026" width="23.54296875" customWidth="true" style="0"/>
    <col min="1027" max="1027" width="9.7265625" customWidth="true" style="0"/>
    <col min="1028" max="1028" width="44.26953125" customWidth="true" style="0"/>
    <col min="1029" max="1029" width="9" customWidth="true" style="0"/>
    <col min="1031" max="1031" width="12.26953125" customWidth="true" style="0"/>
    <col min="1032" max="1032" width="19.81640625" customWidth="true" style="0"/>
    <col min="1033" max="1033" width="12.26953125" customWidth="true" style="0"/>
    <col min="1034" max="1034" width="19.81640625" customWidth="true" style="0"/>
    <col min="1035" max="1035" width="12.26953125" customWidth="true" style="0"/>
    <col min="1036" max="1036" width="23.54296875" customWidth="true" style="0"/>
    <col min="1282" max="1282" width="23.54296875" customWidth="true" style="0"/>
    <col min="1283" max="1283" width="9.7265625" customWidth="true" style="0"/>
    <col min="1284" max="1284" width="44.26953125" customWidth="true" style="0"/>
    <col min="1285" max="1285" width="9" customWidth="true" style="0"/>
    <col min="1287" max="1287" width="12.26953125" customWidth="true" style="0"/>
    <col min="1288" max="1288" width="19.81640625" customWidth="true" style="0"/>
    <col min="1289" max="1289" width="12.26953125" customWidth="true" style="0"/>
    <col min="1290" max="1290" width="19.81640625" customWidth="true" style="0"/>
    <col min="1291" max="1291" width="12.26953125" customWidth="true" style="0"/>
    <col min="1292" max="1292" width="23.54296875" customWidth="true" style="0"/>
    <col min="1538" max="1538" width="23.54296875" customWidth="true" style="0"/>
    <col min="1539" max="1539" width="9.7265625" customWidth="true" style="0"/>
    <col min="1540" max="1540" width="44.26953125" customWidth="true" style="0"/>
    <col min="1541" max="1541" width="9" customWidth="true" style="0"/>
    <col min="1543" max="1543" width="12.26953125" customWidth="true" style="0"/>
    <col min="1544" max="1544" width="19.81640625" customWidth="true" style="0"/>
    <col min="1545" max="1545" width="12.26953125" customWidth="true" style="0"/>
    <col min="1546" max="1546" width="19.81640625" customWidth="true" style="0"/>
    <col min="1547" max="1547" width="12.26953125" customWidth="true" style="0"/>
    <col min="1548" max="1548" width="23.54296875" customWidth="true" style="0"/>
    <col min="1794" max="1794" width="23.54296875" customWidth="true" style="0"/>
    <col min="1795" max="1795" width="9.7265625" customWidth="true" style="0"/>
    <col min="1796" max="1796" width="44.26953125" customWidth="true" style="0"/>
    <col min="1797" max="1797" width="9" customWidth="true" style="0"/>
    <col min="1799" max="1799" width="12.26953125" customWidth="true" style="0"/>
    <col min="1800" max="1800" width="19.81640625" customWidth="true" style="0"/>
    <col min="1801" max="1801" width="12.26953125" customWidth="true" style="0"/>
    <col min="1802" max="1802" width="19.81640625" customWidth="true" style="0"/>
    <col min="1803" max="1803" width="12.26953125" customWidth="true" style="0"/>
    <col min="1804" max="1804" width="23.54296875" customWidth="true" style="0"/>
    <col min="2050" max="2050" width="23.54296875" customWidth="true" style="0"/>
    <col min="2051" max="2051" width="9.7265625" customWidth="true" style="0"/>
    <col min="2052" max="2052" width="44.26953125" customWidth="true" style="0"/>
    <col min="2053" max="2053" width="9" customWidth="true" style="0"/>
    <col min="2055" max="2055" width="12.26953125" customWidth="true" style="0"/>
    <col min="2056" max="2056" width="19.81640625" customWidth="true" style="0"/>
    <col min="2057" max="2057" width="12.26953125" customWidth="true" style="0"/>
    <col min="2058" max="2058" width="19.81640625" customWidth="true" style="0"/>
    <col min="2059" max="2059" width="12.26953125" customWidth="true" style="0"/>
    <col min="2060" max="2060" width="23.54296875" customWidth="true" style="0"/>
    <col min="2306" max="2306" width="23.54296875" customWidth="true" style="0"/>
    <col min="2307" max="2307" width="9.7265625" customWidth="true" style="0"/>
    <col min="2308" max="2308" width="44.26953125" customWidth="true" style="0"/>
    <col min="2309" max="2309" width="9" customWidth="true" style="0"/>
    <col min="2311" max="2311" width="12.26953125" customWidth="true" style="0"/>
    <col min="2312" max="2312" width="19.81640625" customWidth="true" style="0"/>
    <col min="2313" max="2313" width="12.26953125" customWidth="true" style="0"/>
    <col min="2314" max="2314" width="19.81640625" customWidth="true" style="0"/>
    <col min="2315" max="2315" width="12.26953125" customWidth="true" style="0"/>
    <col min="2316" max="2316" width="23.54296875" customWidth="true" style="0"/>
    <col min="2562" max="2562" width="23.54296875" customWidth="true" style="0"/>
    <col min="2563" max="2563" width="9.7265625" customWidth="true" style="0"/>
    <col min="2564" max="2564" width="44.26953125" customWidth="true" style="0"/>
    <col min="2565" max="2565" width="9" customWidth="true" style="0"/>
    <col min="2567" max="2567" width="12.26953125" customWidth="true" style="0"/>
    <col min="2568" max="2568" width="19.81640625" customWidth="true" style="0"/>
    <col min="2569" max="2569" width="12.26953125" customWidth="true" style="0"/>
    <col min="2570" max="2570" width="19.81640625" customWidth="true" style="0"/>
    <col min="2571" max="2571" width="12.26953125" customWidth="true" style="0"/>
    <col min="2572" max="2572" width="23.54296875" customWidth="true" style="0"/>
    <col min="2818" max="2818" width="23.54296875" customWidth="true" style="0"/>
    <col min="2819" max="2819" width="9.7265625" customWidth="true" style="0"/>
    <col min="2820" max="2820" width="44.26953125" customWidth="true" style="0"/>
    <col min="2821" max="2821" width="9" customWidth="true" style="0"/>
    <col min="2823" max="2823" width="12.26953125" customWidth="true" style="0"/>
    <col min="2824" max="2824" width="19.81640625" customWidth="true" style="0"/>
    <col min="2825" max="2825" width="12.26953125" customWidth="true" style="0"/>
    <col min="2826" max="2826" width="19.81640625" customWidth="true" style="0"/>
    <col min="2827" max="2827" width="12.26953125" customWidth="true" style="0"/>
    <col min="2828" max="2828" width="23.54296875" customWidth="true" style="0"/>
    <col min="3074" max="3074" width="23.54296875" customWidth="true" style="0"/>
    <col min="3075" max="3075" width="9.7265625" customWidth="true" style="0"/>
    <col min="3076" max="3076" width="44.26953125" customWidth="true" style="0"/>
    <col min="3077" max="3077" width="9" customWidth="true" style="0"/>
    <col min="3079" max="3079" width="12.26953125" customWidth="true" style="0"/>
    <col min="3080" max="3080" width="19.81640625" customWidth="true" style="0"/>
    <col min="3081" max="3081" width="12.26953125" customWidth="true" style="0"/>
    <col min="3082" max="3082" width="19.81640625" customWidth="true" style="0"/>
    <col min="3083" max="3083" width="12.26953125" customWidth="true" style="0"/>
    <col min="3084" max="3084" width="23.54296875" customWidth="true" style="0"/>
    <col min="3330" max="3330" width="23.54296875" customWidth="true" style="0"/>
    <col min="3331" max="3331" width="9.7265625" customWidth="true" style="0"/>
    <col min="3332" max="3332" width="44.26953125" customWidth="true" style="0"/>
    <col min="3333" max="3333" width="9" customWidth="true" style="0"/>
    <col min="3335" max="3335" width="12.26953125" customWidth="true" style="0"/>
    <col min="3336" max="3336" width="19.81640625" customWidth="true" style="0"/>
    <col min="3337" max="3337" width="12.26953125" customWidth="true" style="0"/>
    <col min="3338" max="3338" width="19.81640625" customWidth="true" style="0"/>
    <col min="3339" max="3339" width="12.26953125" customWidth="true" style="0"/>
    <col min="3340" max="3340" width="23.54296875" customWidth="true" style="0"/>
    <col min="3586" max="3586" width="23.54296875" customWidth="true" style="0"/>
    <col min="3587" max="3587" width="9.7265625" customWidth="true" style="0"/>
    <col min="3588" max="3588" width="44.26953125" customWidth="true" style="0"/>
    <col min="3589" max="3589" width="9" customWidth="true" style="0"/>
    <col min="3591" max="3591" width="12.26953125" customWidth="true" style="0"/>
    <col min="3592" max="3592" width="19.81640625" customWidth="true" style="0"/>
    <col min="3593" max="3593" width="12.26953125" customWidth="true" style="0"/>
    <col min="3594" max="3594" width="19.81640625" customWidth="true" style="0"/>
    <col min="3595" max="3595" width="12.26953125" customWidth="true" style="0"/>
    <col min="3596" max="3596" width="23.54296875" customWidth="true" style="0"/>
    <col min="3842" max="3842" width="23.54296875" customWidth="true" style="0"/>
    <col min="3843" max="3843" width="9.7265625" customWidth="true" style="0"/>
    <col min="3844" max="3844" width="44.26953125" customWidth="true" style="0"/>
    <col min="3845" max="3845" width="9" customWidth="true" style="0"/>
    <col min="3847" max="3847" width="12.26953125" customWidth="true" style="0"/>
    <col min="3848" max="3848" width="19.81640625" customWidth="true" style="0"/>
    <col min="3849" max="3849" width="12.26953125" customWidth="true" style="0"/>
    <col min="3850" max="3850" width="19.81640625" customWidth="true" style="0"/>
    <col min="3851" max="3851" width="12.26953125" customWidth="true" style="0"/>
    <col min="3852" max="3852" width="23.54296875" customWidth="true" style="0"/>
    <col min="4098" max="4098" width="23.54296875" customWidth="true" style="0"/>
    <col min="4099" max="4099" width="9.7265625" customWidth="true" style="0"/>
    <col min="4100" max="4100" width="44.26953125" customWidth="true" style="0"/>
    <col min="4101" max="4101" width="9" customWidth="true" style="0"/>
    <col min="4103" max="4103" width="12.26953125" customWidth="true" style="0"/>
    <col min="4104" max="4104" width="19.81640625" customWidth="true" style="0"/>
    <col min="4105" max="4105" width="12.26953125" customWidth="true" style="0"/>
    <col min="4106" max="4106" width="19.81640625" customWidth="true" style="0"/>
    <col min="4107" max="4107" width="12.26953125" customWidth="true" style="0"/>
    <col min="4108" max="4108" width="23.54296875" customWidth="true" style="0"/>
    <col min="4354" max="4354" width="23.54296875" customWidth="true" style="0"/>
    <col min="4355" max="4355" width="9.7265625" customWidth="true" style="0"/>
    <col min="4356" max="4356" width="44.26953125" customWidth="true" style="0"/>
    <col min="4357" max="4357" width="9" customWidth="true" style="0"/>
    <col min="4359" max="4359" width="12.26953125" customWidth="true" style="0"/>
    <col min="4360" max="4360" width="19.81640625" customWidth="true" style="0"/>
    <col min="4361" max="4361" width="12.26953125" customWidth="true" style="0"/>
    <col min="4362" max="4362" width="19.81640625" customWidth="true" style="0"/>
    <col min="4363" max="4363" width="12.26953125" customWidth="true" style="0"/>
    <col min="4364" max="4364" width="23.54296875" customWidth="true" style="0"/>
    <col min="4610" max="4610" width="23.54296875" customWidth="true" style="0"/>
    <col min="4611" max="4611" width="9.7265625" customWidth="true" style="0"/>
    <col min="4612" max="4612" width="44.26953125" customWidth="true" style="0"/>
    <col min="4613" max="4613" width="9" customWidth="true" style="0"/>
    <col min="4615" max="4615" width="12.26953125" customWidth="true" style="0"/>
    <col min="4616" max="4616" width="19.81640625" customWidth="true" style="0"/>
    <col min="4617" max="4617" width="12.26953125" customWidth="true" style="0"/>
    <col min="4618" max="4618" width="19.81640625" customWidth="true" style="0"/>
    <col min="4619" max="4619" width="12.26953125" customWidth="true" style="0"/>
    <col min="4620" max="4620" width="23.54296875" customWidth="true" style="0"/>
    <col min="4866" max="4866" width="23.54296875" customWidth="true" style="0"/>
    <col min="4867" max="4867" width="9.7265625" customWidth="true" style="0"/>
    <col min="4868" max="4868" width="44.26953125" customWidth="true" style="0"/>
    <col min="4869" max="4869" width="9" customWidth="true" style="0"/>
    <col min="4871" max="4871" width="12.26953125" customWidth="true" style="0"/>
    <col min="4872" max="4872" width="19.81640625" customWidth="true" style="0"/>
    <col min="4873" max="4873" width="12.26953125" customWidth="true" style="0"/>
    <col min="4874" max="4874" width="19.81640625" customWidth="true" style="0"/>
    <col min="4875" max="4875" width="12.26953125" customWidth="true" style="0"/>
    <col min="4876" max="4876" width="23.54296875" customWidth="true" style="0"/>
    <col min="5122" max="5122" width="23.54296875" customWidth="true" style="0"/>
    <col min="5123" max="5123" width="9.7265625" customWidth="true" style="0"/>
    <col min="5124" max="5124" width="44.26953125" customWidth="true" style="0"/>
    <col min="5125" max="5125" width="9" customWidth="true" style="0"/>
    <col min="5127" max="5127" width="12.26953125" customWidth="true" style="0"/>
    <col min="5128" max="5128" width="19.81640625" customWidth="true" style="0"/>
    <col min="5129" max="5129" width="12.26953125" customWidth="true" style="0"/>
    <col min="5130" max="5130" width="19.81640625" customWidth="true" style="0"/>
    <col min="5131" max="5131" width="12.26953125" customWidth="true" style="0"/>
    <col min="5132" max="5132" width="23.54296875" customWidth="true" style="0"/>
    <col min="5378" max="5378" width="23.54296875" customWidth="true" style="0"/>
    <col min="5379" max="5379" width="9.7265625" customWidth="true" style="0"/>
    <col min="5380" max="5380" width="44.26953125" customWidth="true" style="0"/>
    <col min="5381" max="5381" width="9" customWidth="true" style="0"/>
    <col min="5383" max="5383" width="12.26953125" customWidth="true" style="0"/>
    <col min="5384" max="5384" width="19.81640625" customWidth="true" style="0"/>
    <col min="5385" max="5385" width="12.26953125" customWidth="true" style="0"/>
    <col min="5386" max="5386" width="19.81640625" customWidth="true" style="0"/>
    <col min="5387" max="5387" width="12.26953125" customWidth="true" style="0"/>
    <col min="5388" max="5388" width="23.54296875" customWidth="true" style="0"/>
    <col min="5634" max="5634" width="23.54296875" customWidth="true" style="0"/>
    <col min="5635" max="5635" width="9.7265625" customWidth="true" style="0"/>
    <col min="5636" max="5636" width="44.26953125" customWidth="true" style="0"/>
    <col min="5637" max="5637" width="9" customWidth="true" style="0"/>
    <col min="5639" max="5639" width="12.26953125" customWidth="true" style="0"/>
    <col min="5640" max="5640" width="19.81640625" customWidth="true" style="0"/>
    <col min="5641" max="5641" width="12.26953125" customWidth="true" style="0"/>
    <col min="5642" max="5642" width="19.81640625" customWidth="true" style="0"/>
    <col min="5643" max="5643" width="12.26953125" customWidth="true" style="0"/>
    <col min="5644" max="5644" width="23.54296875" customWidth="true" style="0"/>
    <col min="5890" max="5890" width="23.54296875" customWidth="true" style="0"/>
    <col min="5891" max="5891" width="9.7265625" customWidth="true" style="0"/>
    <col min="5892" max="5892" width="44.26953125" customWidth="true" style="0"/>
    <col min="5893" max="5893" width="9" customWidth="true" style="0"/>
    <col min="5895" max="5895" width="12.26953125" customWidth="true" style="0"/>
    <col min="5896" max="5896" width="19.81640625" customWidth="true" style="0"/>
    <col min="5897" max="5897" width="12.26953125" customWidth="true" style="0"/>
    <col min="5898" max="5898" width="19.81640625" customWidth="true" style="0"/>
    <col min="5899" max="5899" width="12.26953125" customWidth="true" style="0"/>
    <col min="5900" max="5900" width="23.54296875" customWidth="true" style="0"/>
    <col min="6146" max="6146" width="23.54296875" customWidth="true" style="0"/>
    <col min="6147" max="6147" width="9.7265625" customWidth="true" style="0"/>
    <col min="6148" max="6148" width="44.26953125" customWidth="true" style="0"/>
    <col min="6149" max="6149" width="9" customWidth="true" style="0"/>
    <col min="6151" max="6151" width="12.26953125" customWidth="true" style="0"/>
    <col min="6152" max="6152" width="19.81640625" customWidth="true" style="0"/>
    <col min="6153" max="6153" width="12.26953125" customWidth="true" style="0"/>
    <col min="6154" max="6154" width="19.81640625" customWidth="true" style="0"/>
    <col min="6155" max="6155" width="12.26953125" customWidth="true" style="0"/>
    <col min="6156" max="6156" width="23.54296875" customWidth="true" style="0"/>
    <col min="6402" max="6402" width="23.54296875" customWidth="true" style="0"/>
    <col min="6403" max="6403" width="9.7265625" customWidth="true" style="0"/>
    <col min="6404" max="6404" width="44.26953125" customWidth="true" style="0"/>
    <col min="6405" max="6405" width="9" customWidth="true" style="0"/>
    <col min="6407" max="6407" width="12.26953125" customWidth="true" style="0"/>
    <col min="6408" max="6408" width="19.81640625" customWidth="true" style="0"/>
    <col min="6409" max="6409" width="12.26953125" customWidth="true" style="0"/>
    <col min="6410" max="6410" width="19.81640625" customWidth="true" style="0"/>
    <col min="6411" max="6411" width="12.26953125" customWidth="true" style="0"/>
    <col min="6412" max="6412" width="23.54296875" customWidth="true" style="0"/>
    <col min="6658" max="6658" width="23.54296875" customWidth="true" style="0"/>
    <col min="6659" max="6659" width="9.7265625" customWidth="true" style="0"/>
    <col min="6660" max="6660" width="44.26953125" customWidth="true" style="0"/>
    <col min="6661" max="6661" width="9" customWidth="true" style="0"/>
    <col min="6663" max="6663" width="12.26953125" customWidth="true" style="0"/>
    <col min="6664" max="6664" width="19.81640625" customWidth="true" style="0"/>
    <col min="6665" max="6665" width="12.26953125" customWidth="true" style="0"/>
    <col min="6666" max="6666" width="19.81640625" customWidth="true" style="0"/>
    <col min="6667" max="6667" width="12.26953125" customWidth="true" style="0"/>
    <col min="6668" max="6668" width="23.54296875" customWidth="true" style="0"/>
    <col min="6914" max="6914" width="23.54296875" customWidth="true" style="0"/>
    <col min="6915" max="6915" width="9.7265625" customWidth="true" style="0"/>
    <col min="6916" max="6916" width="44.26953125" customWidth="true" style="0"/>
    <col min="6917" max="6917" width="9" customWidth="true" style="0"/>
    <col min="6919" max="6919" width="12.26953125" customWidth="true" style="0"/>
    <col min="6920" max="6920" width="19.81640625" customWidth="true" style="0"/>
    <col min="6921" max="6921" width="12.26953125" customWidth="true" style="0"/>
    <col min="6922" max="6922" width="19.81640625" customWidth="true" style="0"/>
    <col min="6923" max="6923" width="12.26953125" customWidth="true" style="0"/>
    <col min="6924" max="6924" width="23.54296875" customWidth="true" style="0"/>
    <col min="7170" max="7170" width="23.54296875" customWidth="true" style="0"/>
    <col min="7171" max="7171" width="9.7265625" customWidth="true" style="0"/>
    <col min="7172" max="7172" width="44.26953125" customWidth="true" style="0"/>
    <col min="7173" max="7173" width="9" customWidth="true" style="0"/>
    <col min="7175" max="7175" width="12.26953125" customWidth="true" style="0"/>
    <col min="7176" max="7176" width="19.81640625" customWidth="true" style="0"/>
    <col min="7177" max="7177" width="12.26953125" customWidth="true" style="0"/>
    <col min="7178" max="7178" width="19.81640625" customWidth="true" style="0"/>
    <col min="7179" max="7179" width="12.26953125" customWidth="true" style="0"/>
    <col min="7180" max="7180" width="23.54296875" customWidth="true" style="0"/>
    <col min="7426" max="7426" width="23.54296875" customWidth="true" style="0"/>
    <col min="7427" max="7427" width="9.7265625" customWidth="true" style="0"/>
    <col min="7428" max="7428" width="44.26953125" customWidth="true" style="0"/>
    <col min="7429" max="7429" width="9" customWidth="true" style="0"/>
    <col min="7431" max="7431" width="12.26953125" customWidth="true" style="0"/>
    <col min="7432" max="7432" width="19.81640625" customWidth="true" style="0"/>
    <col min="7433" max="7433" width="12.26953125" customWidth="true" style="0"/>
    <col min="7434" max="7434" width="19.81640625" customWidth="true" style="0"/>
    <col min="7435" max="7435" width="12.26953125" customWidth="true" style="0"/>
    <col min="7436" max="7436" width="23.54296875" customWidth="true" style="0"/>
    <col min="7682" max="7682" width="23.54296875" customWidth="true" style="0"/>
    <col min="7683" max="7683" width="9.7265625" customWidth="true" style="0"/>
    <col min="7684" max="7684" width="44.26953125" customWidth="true" style="0"/>
    <col min="7685" max="7685" width="9" customWidth="true" style="0"/>
    <col min="7687" max="7687" width="12.26953125" customWidth="true" style="0"/>
    <col min="7688" max="7688" width="19.81640625" customWidth="true" style="0"/>
    <col min="7689" max="7689" width="12.26953125" customWidth="true" style="0"/>
    <col min="7690" max="7690" width="19.81640625" customWidth="true" style="0"/>
    <col min="7691" max="7691" width="12.26953125" customWidth="true" style="0"/>
    <col min="7692" max="7692" width="23.54296875" customWidth="true" style="0"/>
    <col min="7938" max="7938" width="23.54296875" customWidth="true" style="0"/>
    <col min="7939" max="7939" width="9.7265625" customWidth="true" style="0"/>
    <col min="7940" max="7940" width="44.26953125" customWidth="true" style="0"/>
    <col min="7941" max="7941" width="9" customWidth="true" style="0"/>
    <col min="7943" max="7943" width="12.26953125" customWidth="true" style="0"/>
    <col min="7944" max="7944" width="19.81640625" customWidth="true" style="0"/>
    <col min="7945" max="7945" width="12.26953125" customWidth="true" style="0"/>
    <col min="7946" max="7946" width="19.81640625" customWidth="true" style="0"/>
    <col min="7947" max="7947" width="12.26953125" customWidth="true" style="0"/>
    <col min="7948" max="7948" width="23.54296875" customWidth="true" style="0"/>
    <col min="8194" max="8194" width="23.54296875" customWidth="true" style="0"/>
    <col min="8195" max="8195" width="9.7265625" customWidth="true" style="0"/>
    <col min="8196" max="8196" width="44.26953125" customWidth="true" style="0"/>
    <col min="8197" max="8197" width="9" customWidth="true" style="0"/>
    <col min="8199" max="8199" width="12.26953125" customWidth="true" style="0"/>
    <col min="8200" max="8200" width="19.81640625" customWidth="true" style="0"/>
    <col min="8201" max="8201" width="12.26953125" customWidth="true" style="0"/>
    <col min="8202" max="8202" width="19.81640625" customWidth="true" style="0"/>
    <col min="8203" max="8203" width="12.26953125" customWidth="true" style="0"/>
    <col min="8204" max="8204" width="23.54296875" customWidth="true" style="0"/>
    <col min="8450" max="8450" width="23.54296875" customWidth="true" style="0"/>
    <col min="8451" max="8451" width="9.7265625" customWidth="true" style="0"/>
    <col min="8452" max="8452" width="44.26953125" customWidth="true" style="0"/>
    <col min="8453" max="8453" width="9" customWidth="true" style="0"/>
    <col min="8455" max="8455" width="12.26953125" customWidth="true" style="0"/>
    <col min="8456" max="8456" width="19.81640625" customWidth="true" style="0"/>
    <col min="8457" max="8457" width="12.26953125" customWidth="true" style="0"/>
    <col min="8458" max="8458" width="19.81640625" customWidth="true" style="0"/>
    <col min="8459" max="8459" width="12.26953125" customWidth="true" style="0"/>
    <col min="8460" max="8460" width="23.54296875" customWidth="true" style="0"/>
    <col min="8706" max="8706" width="23.54296875" customWidth="true" style="0"/>
    <col min="8707" max="8707" width="9.7265625" customWidth="true" style="0"/>
    <col min="8708" max="8708" width="44.26953125" customWidth="true" style="0"/>
    <col min="8709" max="8709" width="9" customWidth="true" style="0"/>
    <col min="8711" max="8711" width="12.26953125" customWidth="true" style="0"/>
    <col min="8712" max="8712" width="19.81640625" customWidth="true" style="0"/>
    <col min="8713" max="8713" width="12.26953125" customWidth="true" style="0"/>
    <col min="8714" max="8714" width="19.81640625" customWidth="true" style="0"/>
    <col min="8715" max="8715" width="12.26953125" customWidth="true" style="0"/>
    <col min="8716" max="8716" width="23.54296875" customWidth="true" style="0"/>
    <col min="8962" max="8962" width="23.54296875" customWidth="true" style="0"/>
    <col min="8963" max="8963" width="9.7265625" customWidth="true" style="0"/>
    <col min="8964" max="8964" width="44.26953125" customWidth="true" style="0"/>
    <col min="8965" max="8965" width="9" customWidth="true" style="0"/>
    <col min="8967" max="8967" width="12.26953125" customWidth="true" style="0"/>
    <col min="8968" max="8968" width="19.81640625" customWidth="true" style="0"/>
    <col min="8969" max="8969" width="12.26953125" customWidth="true" style="0"/>
    <col min="8970" max="8970" width="19.81640625" customWidth="true" style="0"/>
    <col min="8971" max="8971" width="12.26953125" customWidth="true" style="0"/>
    <col min="8972" max="8972" width="23.54296875" customWidth="true" style="0"/>
    <col min="9218" max="9218" width="23.54296875" customWidth="true" style="0"/>
    <col min="9219" max="9219" width="9.7265625" customWidth="true" style="0"/>
    <col min="9220" max="9220" width="44.26953125" customWidth="true" style="0"/>
    <col min="9221" max="9221" width="9" customWidth="true" style="0"/>
    <col min="9223" max="9223" width="12.26953125" customWidth="true" style="0"/>
    <col min="9224" max="9224" width="19.81640625" customWidth="true" style="0"/>
    <col min="9225" max="9225" width="12.26953125" customWidth="true" style="0"/>
    <col min="9226" max="9226" width="19.81640625" customWidth="true" style="0"/>
    <col min="9227" max="9227" width="12.26953125" customWidth="true" style="0"/>
    <col min="9228" max="9228" width="23.54296875" customWidth="true" style="0"/>
    <col min="9474" max="9474" width="23.54296875" customWidth="true" style="0"/>
    <col min="9475" max="9475" width="9.7265625" customWidth="true" style="0"/>
    <col min="9476" max="9476" width="44.26953125" customWidth="true" style="0"/>
    <col min="9477" max="9477" width="9" customWidth="true" style="0"/>
    <col min="9479" max="9479" width="12.26953125" customWidth="true" style="0"/>
    <col min="9480" max="9480" width="19.81640625" customWidth="true" style="0"/>
    <col min="9481" max="9481" width="12.26953125" customWidth="true" style="0"/>
    <col min="9482" max="9482" width="19.81640625" customWidth="true" style="0"/>
    <col min="9483" max="9483" width="12.26953125" customWidth="true" style="0"/>
    <col min="9484" max="9484" width="23.54296875" customWidth="true" style="0"/>
    <col min="9730" max="9730" width="23.54296875" customWidth="true" style="0"/>
    <col min="9731" max="9731" width="9.7265625" customWidth="true" style="0"/>
    <col min="9732" max="9732" width="44.26953125" customWidth="true" style="0"/>
    <col min="9733" max="9733" width="9" customWidth="true" style="0"/>
    <col min="9735" max="9735" width="12.26953125" customWidth="true" style="0"/>
    <col min="9736" max="9736" width="19.81640625" customWidth="true" style="0"/>
    <col min="9737" max="9737" width="12.26953125" customWidth="true" style="0"/>
    <col min="9738" max="9738" width="19.81640625" customWidth="true" style="0"/>
    <col min="9739" max="9739" width="12.26953125" customWidth="true" style="0"/>
    <col min="9740" max="9740" width="23.54296875" customWidth="true" style="0"/>
    <col min="9986" max="9986" width="23.54296875" customWidth="true" style="0"/>
    <col min="9987" max="9987" width="9.7265625" customWidth="true" style="0"/>
    <col min="9988" max="9988" width="44.26953125" customWidth="true" style="0"/>
    <col min="9989" max="9989" width="9" customWidth="true" style="0"/>
    <col min="9991" max="9991" width="12.26953125" customWidth="true" style="0"/>
    <col min="9992" max="9992" width="19.81640625" customWidth="true" style="0"/>
    <col min="9993" max="9993" width="12.26953125" customWidth="true" style="0"/>
    <col min="9994" max="9994" width="19.81640625" customWidth="true" style="0"/>
    <col min="9995" max="9995" width="12.26953125" customWidth="true" style="0"/>
    <col min="9996" max="9996" width="23.54296875" customWidth="true" style="0"/>
    <col min="10242" max="10242" width="23.54296875" customWidth="true" style="0"/>
    <col min="10243" max="10243" width="9.7265625" customWidth="true" style="0"/>
    <col min="10244" max="10244" width="44.26953125" customWidth="true" style="0"/>
    <col min="10245" max="10245" width="9" customWidth="true" style="0"/>
    <col min="10247" max="10247" width="12.26953125" customWidth="true" style="0"/>
    <col min="10248" max="10248" width="19.81640625" customWidth="true" style="0"/>
    <col min="10249" max="10249" width="12.26953125" customWidth="true" style="0"/>
    <col min="10250" max="10250" width="19.81640625" customWidth="true" style="0"/>
    <col min="10251" max="10251" width="12.26953125" customWidth="true" style="0"/>
    <col min="10252" max="10252" width="23.54296875" customWidth="true" style="0"/>
    <col min="10498" max="10498" width="23.54296875" customWidth="true" style="0"/>
    <col min="10499" max="10499" width="9.7265625" customWidth="true" style="0"/>
    <col min="10500" max="10500" width="44.26953125" customWidth="true" style="0"/>
    <col min="10501" max="10501" width="9" customWidth="true" style="0"/>
    <col min="10503" max="10503" width="12.26953125" customWidth="true" style="0"/>
    <col min="10504" max="10504" width="19.81640625" customWidth="true" style="0"/>
    <col min="10505" max="10505" width="12.26953125" customWidth="true" style="0"/>
    <col min="10506" max="10506" width="19.81640625" customWidth="true" style="0"/>
    <col min="10507" max="10507" width="12.26953125" customWidth="true" style="0"/>
    <col min="10508" max="10508" width="23.54296875" customWidth="true" style="0"/>
    <col min="10754" max="10754" width="23.54296875" customWidth="true" style="0"/>
    <col min="10755" max="10755" width="9.7265625" customWidth="true" style="0"/>
    <col min="10756" max="10756" width="44.26953125" customWidth="true" style="0"/>
    <col min="10757" max="10757" width="9" customWidth="true" style="0"/>
    <col min="10759" max="10759" width="12.26953125" customWidth="true" style="0"/>
    <col min="10760" max="10760" width="19.81640625" customWidth="true" style="0"/>
    <col min="10761" max="10761" width="12.26953125" customWidth="true" style="0"/>
    <col min="10762" max="10762" width="19.81640625" customWidth="true" style="0"/>
    <col min="10763" max="10763" width="12.26953125" customWidth="true" style="0"/>
    <col min="10764" max="10764" width="23.54296875" customWidth="true" style="0"/>
    <col min="11010" max="11010" width="23.54296875" customWidth="true" style="0"/>
    <col min="11011" max="11011" width="9.7265625" customWidth="true" style="0"/>
    <col min="11012" max="11012" width="44.26953125" customWidth="true" style="0"/>
    <col min="11013" max="11013" width="9" customWidth="true" style="0"/>
    <col min="11015" max="11015" width="12.26953125" customWidth="true" style="0"/>
    <col min="11016" max="11016" width="19.81640625" customWidth="true" style="0"/>
    <col min="11017" max="11017" width="12.26953125" customWidth="true" style="0"/>
    <col min="11018" max="11018" width="19.81640625" customWidth="true" style="0"/>
    <col min="11019" max="11019" width="12.26953125" customWidth="true" style="0"/>
    <col min="11020" max="11020" width="23.54296875" customWidth="true" style="0"/>
    <col min="11266" max="11266" width="23.54296875" customWidth="true" style="0"/>
    <col min="11267" max="11267" width="9.7265625" customWidth="true" style="0"/>
    <col min="11268" max="11268" width="44.26953125" customWidth="true" style="0"/>
    <col min="11269" max="11269" width="9" customWidth="true" style="0"/>
    <col min="11271" max="11271" width="12.26953125" customWidth="true" style="0"/>
    <col min="11272" max="11272" width="19.81640625" customWidth="true" style="0"/>
    <col min="11273" max="11273" width="12.26953125" customWidth="true" style="0"/>
    <col min="11274" max="11274" width="19.81640625" customWidth="true" style="0"/>
    <col min="11275" max="11275" width="12.26953125" customWidth="true" style="0"/>
    <col min="11276" max="11276" width="23.54296875" customWidth="true" style="0"/>
    <col min="11522" max="11522" width="23.54296875" customWidth="true" style="0"/>
    <col min="11523" max="11523" width="9.7265625" customWidth="true" style="0"/>
    <col min="11524" max="11524" width="44.26953125" customWidth="true" style="0"/>
    <col min="11525" max="11525" width="9" customWidth="true" style="0"/>
    <col min="11527" max="11527" width="12.26953125" customWidth="true" style="0"/>
    <col min="11528" max="11528" width="19.81640625" customWidth="true" style="0"/>
    <col min="11529" max="11529" width="12.26953125" customWidth="true" style="0"/>
    <col min="11530" max="11530" width="19.81640625" customWidth="true" style="0"/>
    <col min="11531" max="11531" width="12.26953125" customWidth="true" style="0"/>
    <col min="11532" max="11532" width="23.54296875" customWidth="true" style="0"/>
    <col min="11778" max="11778" width="23.54296875" customWidth="true" style="0"/>
    <col min="11779" max="11779" width="9.7265625" customWidth="true" style="0"/>
    <col min="11780" max="11780" width="44.26953125" customWidth="true" style="0"/>
    <col min="11781" max="11781" width="9" customWidth="true" style="0"/>
    <col min="11783" max="11783" width="12.26953125" customWidth="true" style="0"/>
    <col min="11784" max="11784" width="19.81640625" customWidth="true" style="0"/>
    <col min="11785" max="11785" width="12.26953125" customWidth="true" style="0"/>
    <col min="11786" max="11786" width="19.81640625" customWidth="true" style="0"/>
    <col min="11787" max="11787" width="12.26953125" customWidth="true" style="0"/>
    <col min="11788" max="11788" width="23.54296875" customWidth="true" style="0"/>
    <col min="12034" max="12034" width="23.54296875" customWidth="true" style="0"/>
    <col min="12035" max="12035" width="9.7265625" customWidth="true" style="0"/>
    <col min="12036" max="12036" width="44.26953125" customWidth="true" style="0"/>
    <col min="12037" max="12037" width="9" customWidth="true" style="0"/>
    <col min="12039" max="12039" width="12.26953125" customWidth="true" style="0"/>
    <col min="12040" max="12040" width="19.81640625" customWidth="true" style="0"/>
    <col min="12041" max="12041" width="12.26953125" customWidth="true" style="0"/>
    <col min="12042" max="12042" width="19.81640625" customWidth="true" style="0"/>
    <col min="12043" max="12043" width="12.26953125" customWidth="true" style="0"/>
    <col min="12044" max="12044" width="23.54296875" customWidth="true" style="0"/>
    <col min="12290" max="12290" width="23.54296875" customWidth="true" style="0"/>
    <col min="12291" max="12291" width="9.7265625" customWidth="true" style="0"/>
    <col min="12292" max="12292" width="44.26953125" customWidth="true" style="0"/>
    <col min="12293" max="12293" width="9" customWidth="true" style="0"/>
    <col min="12295" max="12295" width="12.26953125" customWidth="true" style="0"/>
    <col min="12296" max="12296" width="19.81640625" customWidth="true" style="0"/>
    <col min="12297" max="12297" width="12.26953125" customWidth="true" style="0"/>
    <col min="12298" max="12298" width="19.81640625" customWidth="true" style="0"/>
    <col min="12299" max="12299" width="12.26953125" customWidth="true" style="0"/>
    <col min="12300" max="12300" width="23.54296875" customWidth="true" style="0"/>
    <col min="12546" max="12546" width="23.54296875" customWidth="true" style="0"/>
    <col min="12547" max="12547" width="9.7265625" customWidth="true" style="0"/>
    <col min="12548" max="12548" width="44.26953125" customWidth="true" style="0"/>
    <col min="12549" max="12549" width="9" customWidth="true" style="0"/>
    <col min="12551" max="12551" width="12.26953125" customWidth="true" style="0"/>
    <col min="12552" max="12552" width="19.81640625" customWidth="true" style="0"/>
    <col min="12553" max="12553" width="12.26953125" customWidth="true" style="0"/>
    <col min="12554" max="12554" width="19.81640625" customWidth="true" style="0"/>
    <col min="12555" max="12555" width="12.26953125" customWidth="true" style="0"/>
    <col min="12556" max="12556" width="23.54296875" customWidth="true" style="0"/>
    <col min="12802" max="12802" width="23.54296875" customWidth="true" style="0"/>
    <col min="12803" max="12803" width="9.7265625" customWidth="true" style="0"/>
    <col min="12804" max="12804" width="44.26953125" customWidth="true" style="0"/>
    <col min="12805" max="12805" width="9" customWidth="true" style="0"/>
    <col min="12807" max="12807" width="12.26953125" customWidth="true" style="0"/>
    <col min="12808" max="12808" width="19.81640625" customWidth="true" style="0"/>
    <col min="12809" max="12809" width="12.26953125" customWidth="true" style="0"/>
    <col min="12810" max="12810" width="19.81640625" customWidth="true" style="0"/>
    <col min="12811" max="12811" width="12.26953125" customWidth="true" style="0"/>
    <col min="12812" max="12812" width="23.54296875" customWidth="true" style="0"/>
    <col min="13058" max="13058" width="23.54296875" customWidth="true" style="0"/>
    <col min="13059" max="13059" width="9.7265625" customWidth="true" style="0"/>
    <col min="13060" max="13060" width="44.26953125" customWidth="true" style="0"/>
    <col min="13061" max="13061" width="9" customWidth="true" style="0"/>
    <col min="13063" max="13063" width="12.26953125" customWidth="true" style="0"/>
    <col min="13064" max="13064" width="19.81640625" customWidth="true" style="0"/>
    <col min="13065" max="13065" width="12.26953125" customWidth="true" style="0"/>
    <col min="13066" max="13066" width="19.81640625" customWidth="true" style="0"/>
    <col min="13067" max="13067" width="12.26953125" customWidth="true" style="0"/>
    <col min="13068" max="13068" width="23.54296875" customWidth="true" style="0"/>
    <col min="13314" max="13314" width="23.54296875" customWidth="true" style="0"/>
    <col min="13315" max="13315" width="9.7265625" customWidth="true" style="0"/>
    <col min="13316" max="13316" width="44.26953125" customWidth="true" style="0"/>
    <col min="13317" max="13317" width="9" customWidth="true" style="0"/>
    <col min="13319" max="13319" width="12.26953125" customWidth="true" style="0"/>
    <col min="13320" max="13320" width="19.81640625" customWidth="true" style="0"/>
    <col min="13321" max="13321" width="12.26953125" customWidth="true" style="0"/>
    <col min="13322" max="13322" width="19.81640625" customWidth="true" style="0"/>
    <col min="13323" max="13323" width="12.26953125" customWidth="true" style="0"/>
    <col min="13324" max="13324" width="23.54296875" customWidth="true" style="0"/>
    <col min="13570" max="13570" width="23.54296875" customWidth="true" style="0"/>
    <col min="13571" max="13571" width="9.7265625" customWidth="true" style="0"/>
    <col min="13572" max="13572" width="44.26953125" customWidth="true" style="0"/>
    <col min="13573" max="13573" width="9" customWidth="true" style="0"/>
    <col min="13575" max="13575" width="12.26953125" customWidth="true" style="0"/>
    <col min="13576" max="13576" width="19.81640625" customWidth="true" style="0"/>
    <col min="13577" max="13577" width="12.26953125" customWidth="true" style="0"/>
    <col min="13578" max="13578" width="19.81640625" customWidth="true" style="0"/>
    <col min="13579" max="13579" width="12.26953125" customWidth="true" style="0"/>
    <col min="13580" max="13580" width="23.54296875" customWidth="true" style="0"/>
    <col min="13826" max="13826" width="23.54296875" customWidth="true" style="0"/>
    <col min="13827" max="13827" width="9.7265625" customWidth="true" style="0"/>
    <col min="13828" max="13828" width="44.26953125" customWidth="true" style="0"/>
    <col min="13829" max="13829" width="9" customWidth="true" style="0"/>
    <col min="13831" max="13831" width="12.26953125" customWidth="true" style="0"/>
    <col min="13832" max="13832" width="19.81640625" customWidth="true" style="0"/>
    <col min="13833" max="13833" width="12.26953125" customWidth="true" style="0"/>
    <col min="13834" max="13834" width="19.81640625" customWidth="true" style="0"/>
    <col min="13835" max="13835" width="12.26953125" customWidth="true" style="0"/>
    <col min="13836" max="13836" width="23.54296875" customWidth="true" style="0"/>
    <col min="14082" max="14082" width="23.54296875" customWidth="true" style="0"/>
    <col min="14083" max="14083" width="9.7265625" customWidth="true" style="0"/>
    <col min="14084" max="14084" width="44.26953125" customWidth="true" style="0"/>
    <col min="14085" max="14085" width="9" customWidth="true" style="0"/>
    <col min="14087" max="14087" width="12.26953125" customWidth="true" style="0"/>
    <col min="14088" max="14088" width="19.81640625" customWidth="true" style="0"/>
    <col min="14089" max="14089" width="12.26953125" customWidth="true" style="0"/>
    <col min="14090" max="14090" width="19.81640625" customWidth="true" style="0"/>
    <col min="14091" max="14091" width="12.26953125" customWidth="true" style="0"/>
    <col min="14092" max="14092" width="23.54296875" customWidth="true" style="0"/>
    <col min="14338" max="14338" width="23.54296875" customWidth="true" style="0"/>
    <col min="14339" max="14339" width="9.7265625" customWidth="true" style="0"/>
    <col min="14340" max="14340" width="44.26953125" customWidth="true" style="0"/>
    <col min="14341" max="14341" width="9" customWidth="true" style="0"/>
    <col min="14343" max="14343" width="12.26953125" customWidth="true" style="0"/>
    <col min="14344" max="14344" width="19.81640625" customWidth="true" style="0"/>
    <col min="14345" max="14345" width="12.26953125" customWidth="true" style="0"/>
    <col min="14346" max="14346" width="19.81640625" customWidth="true" style="0"/>
    <col min="14347" max="14347" width="12.26953125" customWidth="true" style="0"/>
    <col min="14348" max="14348" width="23.54296875" customWidth="true" style="0"/>
    <col min="14594" max="14594" width="23.54296875" customWidth="true" style="0"/>
    <col min="14595" max="14595" width="9.7265625" customWidth="true" style="0"/>
    <col min="14596" max="14596" width="44.26953125" customWidth="true" style="0"/>
    <col min="14597" max="14597" width="9" customWidth="true" style="0"/>
    <col min="14599" max="14599" width="12.26953125" customWidth="true" style="0"/>
    <col min="14600" max="14600" width="19.81640625" customWidth="true" style="0"/>
    <col min="14601" max="14601" width="12.26953125" customWidth="true" style="0"/>
    <col min="14602" max="14602" width="19.81640625" customWidth="true" style="0"/>
    <col min="14603" max="14603" width="12.26953125" customWidth="true" style="0"/>
    <col min="14604" max="14604" width="23.54296875" customWidth="true" style="0"/>
    <col min="14850" max="14850" width="23.54296875" customWidth="true" style="0"/>
    <col min="14851" max="14851" width="9.7265625" customWidth="true" style="0"/>
    <col min="14852" max="14852" width="44.26953125" customWidth="true" style="0"/>
    <col min="14853" max="14853" width="9" customWidth="true" style="0"/>
    <col min="14855" max="14855" width="12.26953125" customWidth="true" style="0"/>
    <col min="14856" max="14856" width="19.81640625" customWidth="true" style="0"/>
    <col min="14857" max="14857" width="12.26953125" customWidth="true" style="0"/>
    <col min="14858" max="14858" width="19.81640625" customWidth="true" style="0"/>
    <col min="14859" max="14859" width="12.26953125" customWidth="true" style="0"/>
    <col min="14860" max="14860" width="23.54296875" customWidth="true" style="0"/>
    <col min="15106" max="15106" width="23.54296875" customWidth="true" style="0"/>
    <col min="15107" max="15107" width="9.7265625" customWidth="true" style="0"/>
    <col min="15108" max="15108" width="44.26953125" customWidth="true" style="0"/>
    <col min="15109" max="15109" width="9" customWidth="true" style="0"/>
    <col min="15111" max="15111" width="12.26953125" customWidth="true" style="0"/>
    <col min="15112" max="15112" width="19.81640625" customWidth="true" style="0"/>
    <col min="15113" max="15113" width="12.26953125" customWidth="true" style="0"/>
    <col min="15114" max="15114" width="19.81640625" customWidth="true" style="0"/>
    <col min="15115" max="15115" width="12.26953125" customWidth="true" style="0"/>
    <col min="15116" max="15116" width="23.54296875" customWidth="true" style="0"/>
    <col min="15362" max="15362" width="23.54296875" customWidth="true" style="0"/>
    <col min="15363" max="15363" width="9.7265625" customWidth="true" style="0"/>
    <col min="15364" max="15364" width="44.26953125" customWidth="true" style="0"/>
    <col min="15365" max="15365" width="9" customWidth="true" style="0"/>
    <col min="15367" max="15367" width="12.26953125" customWidth="true" style="0"/>
    <col min="15368" max="15368" width="19.81640625" customWidth="true" style="0"/>
    <col min="15369" max="15369" width="12.26953125" customWidth="true" style="0"/>
    <col min="15370" max="15370" width="19.81640625" customWidth="true" style="0"/>
    <col min="15371" max="15371" width="12.26953125" customWidth="true" style="0"/>
    <col min="15372" max="15372" width="23.54296875" customWidth="true" style="0"/>
    <col min="15618" max="15618" width="23.54296875" customWidth="true" style="0"/>
    <col min="15619" max="15619" width="9.7265625" customWidth="true" style="0"/>
    <col min="15620" max="15620" width="44.26953125" customWidth="true" style="0"/>
    <col min="15621" max="15621" width="9" customWidth="true" style="0"/>
    <col min="15623" max="15623" width="12.26953125" customWidth="true" style="0"/>
    <col min="15624" max="15624" width="19.81640625" customWidth="true" style="0"/>
    <col min="15625" max="15625" width="12.26953125" customWidth="true" style="0"/>
    <col min="15626" max="15626" width="19.81640625" customWidth="true" style="0"/>
    <col min="15627" max="15627" width="12.26953125" customWidth="true" style="0"/>
    <col min="15628" max="15628" width="23.54296875" customWidth="true" style="0"/>
    <col min="15874" max="15874" width="23.54296875" customWidth="true" style="0"/>
    <col min="15875" max="15875" width="9.7265625" customWidth="true" style="0"/>
    <col min="15876" max="15876" width="44.26953125" customWidth="true" style="0"/>
    <col min="15877" max="15877" width="9" customWidth="true" style="0"/>
    <col min="15879" max="15879" width="12.26953125" customWidth="true" style="0"/>
    <col min="15880" max="15880" width="19.81640625" customWidth="true" style="0"/>
    <col min="15881" max="15881" width="12.26953125" customWidth="true" style="0"/>
    <col min="15882" max="15882" width="19.81640625" customWidth="true" style="0"/>
    <col min="15883" max="15883" width="12.26953125" customWidth="true" style="0"/>
    <col min="15884" max="15884" width="23.54296875" customWidth="true" style="0"/>
    <col min="16130" max="16130" width="23.54296875" customWidth="true" style="0"/>
    <col min="16131" max="16131" width="9.7265625" customWidth="true" style="0"/>
    <col min="16132" max="16132" width="44.26953125" customWidth="true" style="0"/>
    <col min="16133" max="16133" width="9" customWidth="true" style="0"/>
    <col min="16135" max="16135" width="12.26953125" customWidth="true" style="0"/>
    <col min="16136" max="16136" width="19.81640625" customWidth="true" style="0"/>
    <col min="16137" max="16137" width="12.26953125" customWidth="true" style="0"/>
    <col min="16138" max="16138" width="19.81640625" customWidth="true" style="0"/>
    <col min="16139" max="16139" width="12.26953125" customWidth="true" style="0"/>
    <col min="16140" max="16140" width="23.54296875" customWidth="true" style="0"/>
  </cols>
  <sheetData>
    <row r="1" spans="1:16140" customHeight="1" ht="20.25">
      <c r="A1" s="99" t="s">
        <v>109</v>
      </c>
      <c r="B1" s="78" t="s">
        <v>20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140" customHeight="1" ht="15.7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140" customHeight="1" ht="40.7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140" customHeight="1" ht="15.5">
      <c r="B4" s="1"/>
      <c r="C4" s="1"/>
      <c r="D4" s="1"/>
      <c r="E4" s="1"/>
      <c r="F4" s="1"/>
      <c r="G4" s="2"/>
      <c r="H4" s="2"/>
      <c r="I4" s="2"/>
      <c r="J4" s="2"/>
      <c r="K4" s="2"/>
      <c r="L4" s="2"/>
    </row>
    <row r="5" spans="1:16140">
      <c r="B5" s="79" t="s">
        <v>21</v>
      </c>
      <c r="C5" s="80"/>
      <c r="D5" s="85" t="s">
        <v>22</v>
      </c>
      <c r="E5" s="85" t="s">
        <v>23</v>
      </c>
      <c r="F5" s="79" t="s">
        <v>24</v>
      </c>
      <c r="G5" s="88" t="s">
        <v>25</v>
      </c>
      <c r="H5" s="89"/>
      <c r="I5" s="89"/>
      <c r="J5" s="89"/>
      <c r="K5" s="89"/>
      <c r="L5" s="90"/>
    </row>
    <row r="6" spans="1:16140" customHeight="1" ht="15">
      <c r="B6" s="81"/>
      <c r="C6" s="82"/>
      <c r="D6" s="86"/>
      <c r="E6" s="86"/>
      <c r="F6" s="86"/>
      <c r="G6" s="91" t="s">
        <v>26</v>
      </c>
      <c r="H6" s="92"/>
      <c r="I6" s="91" t="s">
        <v>27</v>
      </c>
      <c r="J6" s="92"/>
      <c r="K6" s="91" t="s">
        <v>28</v>
      </c>
      <c r="L6" s="92"/>
    </row>
    <row r="7" spans="1:16140" customHeight="1" ht="15">
      <c r="B7" s="81"/>
      <c r="C7" s="82"/>
      <c r="D7" s="86"/>
      <c r="E7" s="86"/>
      <c r="F7" s="86"/>
      <c r="G7" s="76" t="s">
        <v>101</v>
      </c>
      <c r="H7" s="77"/>
      <c r="I7" s="76" t="s">
        <v>102</v>
      </c>
      <c r="J7" s="77"/>
      <c r="K7" s="76" t="s">
        <v>103</v>
      </c>
      <c r="L7" s="77"/>
    </row>
    <row r="8" spans="1:16140" customHeight="1" ht="15">
      <c r="B8" s="81"/>
      <c r="C8" s="82"/>
      <c r="D8" s="86"/>
      <c r="E8" s="86"/>
      <c r="F8" s="86"/>
      <c r="G8" s="76" t="s">
        <v>104</v>
      </c>
      <c r="H8" s="77"/>
      <c r="I8" s="76" t="s">
        <v>105</v>
      </c>
      <c r="J8" s="77"/>
      <c r="K8" s="76" t="s">
        <v>106</v>
      </c>
      <c r="L8" s="77"/>
    </row>
    <row r="9" spans="1:16140" customHeight="1" ht="15">
      <c r="B9" s="83"/>
      <c r="C9" s="84"/>
      <c r="D9" s="87"/>
      <c r="E9" s="87"/>
      <c r="F9" s="87"/>
      <c r="G9" s="3"/>
      <c r="H9" s="4"/>
      <c r="I9" s="3" t="s">
        <v>35</v>
      </c>
      <c r="J9" s="4" t="s">
        <v>36</v>
      </c>
      <c r="K9" s="3"/>
      <c r="L9" s="4"/>
      <c r="M9" s="31"/>
    </row>
    <row r="10" spans="1:16140" s="7" customFormat="1">
      <c r="B10" s="57"/>
      <c r="C10" s="57"/>
      <c r="D10" s="5"/>
      <c r="E10" s="5"/>
      <c r="F10" s="5"/>
      <c r="G10" s="6"/>
      <c r="H10" s="6"/>
      <c r="I10" s="6"/>
      <c r="J10" s="6">
        <f>+I10*E10</f>
        <v>0</v>
      </c>
      <c r="K10" s="6"/>
      <c r="L10" s="6"/>
    </row>
    <row r="11" spans="1:16140" customHeight="1" ht="18" s="7" customFormat="1">
      <c r="B11" s="98" t="s">
        <v>15</v>
      </c>
      <c r="C11" s="68"/>
      <c r="D11" s="41"/>
      <c r="E11" s="8">
        <v>2.0</v>
      </c>
      <c r="F11" s="8" t="s">
        <v>24</v>
      </c>
      <c r="G11" s="6">
        <v>18900000.0</v>
      </c>
      <c r="H11" s="6">
        <f>G11*E11</f>
        <v>37800000</v>
      </c>
      <c r="I11" s="6">
        <v>29300000.0</v>
      </c>
      <c r="J11" s="6">
        <f>I11*E11</f>
        <v>58600000</v>
      </c>
      <c r="K11" s="6">
        <v>188000.0</v>
      </c>
      <c r="L11" s="6">
        <f>K11*E11</f>
        <v>376000</v>
      </c>
    </row>
    <row r="12" spans="1:16140" customHeight="1" ht="78.75" s="7" customFormat="1">
      <c r="B12" s="69"/>
      <c r="C12" s="70"/>
      <c r="D12" s="72"/>
      <c r="E12" s="5"/>
      <c r="F12" s="5"/>
      <c r="G12" s="9"/>
      <c r="H12" s="9"/>
      <c r="I12" s="38" t="s">
        <v>40</v>
      </c>
      <c r="J12" s="9"/>
      <c r="K12" s="35"/>
      <c r="L12" s="9"/>
    </row>
    <row r="13" spans="1:16140" customHeight="1" ht="15" s="7" customFormat="1">
      <c r="B13" s="10"/>
      <c r="C13" s="11"/>
      <c r="D13" s="73"/>
      <c r="E13" s="5"/>
      <c r="F13" s="5"/>
      <c r="G13" s="29"/>
      <c r="H13" s="6"/>
      <c r="I13" s="39"/>
      <c r="J13" s="6"/>
      <c r="K13" s="93"/>
      <c r="L13" s="6"/>
    </row>
    <row r="14" spans="1:16140" customHeight="1" ht="15" s="7" customFormat="1">
      <c r="B14" s="10"/>
      <c r="C14" s="11"/>
      <c r="D14" s="5"/>
      <c r="E14" s="5"/>
      <c r="F14" s="5"/>
      <c r="G14" s="6"/>
      <c r="H14" s="6"/>
      <c r="I14" s="39"/>
      <c r="J14" s="6"/>
      <c r="K14" s="93"/>
      <c r="L14" s="6"/>
    </row>
    <row r="15" spans="1:16140" customHeight="1" ht="15" s="7" customFormat="1">
      <c r="B15" s="61"/>
      <c r="C15" s="62"/>
      <c r="D15" s="5"/>
      <c r="E15" s="8"/>
      <c r="F15" s="8"/>
      <c r="G15" s="27"/>
      <c r="H15" s="27"/>
      <c r="I15" s="39"/>
      <c r="J15" s="27"/>
      <c r="K15" s="93"/>
      <c r="L15" s="27"/>
    </row>
    <row r="16" spans="1:16140" customHeight="1" ht="15" s="7" customFormat="1">
      <c r="B16" s="10" t="s">
        <v>41</v>
      </c>
      <c r="C16" s="11"/>
      <c r="D16" s="5"/>
      <c r="E16" s="5"/>
      <c r="F16" s="5"/>
      <c r="G16" s="33">
        <v>46301</v>
      </c>
      <c r="H16" s="6"/>
      <c r="I16" s="39"/>
      <c r="J16" s="6"/>
      <c r="K16" s="33">
        <v>46304</v>
      </c>
      <c r="L16" s="6"/>
    </row>
    <row r="17" spans="1:16140" customHeight="1" ht="15" s="7" customFormat="1">
      <c r="B17" s="10"/>
      <c r="C17" s="11"/>
      <c r="D17" s="5"/>
      <c r="E17" s="5"/>
      <c r="F17" s="5"/>
      <c r="G17" s="5"/>
      <c r="H17" s="6"/>
      <c r="I17" s="39"/>
      <c r="J17" s="6"/>
      <c r="K17" s="94"/>
      <c r="L17" s="6"/>
    </row>
    <row r="18" spans="1:16140" customHeight="1" ht="15" s="7" customFormat="1">
      <c r="B18" s="74"/>
      <c r="C18" s="75"/>
      <c r="D18" s="5"/>
      <c r="E18" s="5"/>
      <c r="F18" s="5"/>
      <c r="G18" s="5"/>
      <c r="H18" s="6"/>
      <c r="I18" s="39"/>
      <c r="J18" s="6"/>
      <c r="K18" s="6"/>
      <c r="L18" s="6"/>
    </row>
    <row r="19" spans="1:16140" customHeight="1" ht="15" s="7" customFormat="1">
      <c r="B19" s="64"/>
      <c r="C19" s="65"/>
      <c r="D19" s="5"/>
      <c r="E19" s="5"/>
      <c r="F19" s="5"/>
      <c r="G19" s="5"/>
      <c r="H19" s="9"/>
      <c r="I19" s="39"/>
      <c r="J19" s="9"/>
      <c r="K19" s="9"/>
      <c r="L19" s="9"/>
    </row>
    <row r="20" spans="1:16140" customHeight="1" ht="15" s="7" customFormat="1">
      <c r="B20" s="64"/>
      <c r="C20" s="65"/>
      <c r="D20" s="5"/>
      <c r="E20" s="5"/>
      <c r="F20" s="5"/>
      <c r="G20" s="5"/>
      <c r="H20" s="6"/>
      <c r="I20" s="40"/>
      <c r="J20" s="6"/>
      <c r="K20" s="6"/>
      <c r="L20" s="6"/>
    </row>
    <row r="21" spans="1:16140" s="7" customFormat="1">
      <c r="B21" s="57"/>
      <c r="C21" s="57"/>
      <c r="D21" s="5"/>
      <c r="E21" s="5"/>
      <c r="F21" s="5"/>
      <c r="G21" s="6"/>
      <c r="H21" s="6"/>
      <c r="I21" s="6"/>
      <c r="J21" s="6"/>
      <c r="K21" s="6"/>
      <c r="L21" s="6"/>
    </row>
    <row r="22" spans="1:16140" customHeight="1" ht="28.5" s="7" customFormat="1">
      <c r="B22" s="66" t="s">
        <v>42</v>
      </c>
      <c r="C22" s="57"/>
      <c r="D22" s="5"/>
      <c r="E22" s="5"/>
      <c r="F22" s="5"/>
      <c r="G22" s="28" t="s">
        <v>43</v>
      </c>
      <c r="H22" s="12"/>
      <c r="I22" s="28" t="s">
        <v>43</v>
      </c>
      <c r="J22" s="12">
        <v>0</v>
      </c>
      <c r="K22" s="28" t="s">
        <v>43</v>
      </c>
      <c r="L22" s="12">
        <v>0</v>
      </c>
    </row>
    <row r="23" spans="1:16140" s="7" customFormat="1">
      <c r="B23" s="57"/>
      <c r="C23" s="57"/>
      <c r="D23" s="5"/>
      <c r="E23" s="5"/>
      <c r="F23" s="5"/>
      <c r="G23" s="13"/>
      <c r="H23" s="9"/>
      <c r="I23" s="9"/>
      <c r="J23" s="9"/>
      <c r="K23" s="9"/>
      <c r="L23" s="9"/>
    </row>
    <row r="24" spans="1:16140" s="7" customFormat="1">
      <c r="B24" s="66"/>
      <c r="C24" s="57"/>
      <c r="D24" s="14"/>
      <c r="E24" s="5"/>
      <c r="F24" s="5"/>
      <c r="G24" s="6"/>
      <c r="H24" s="6"/>
      <c r="I24" s="6"/>
      <c r="J24" s="6"/>
      <c r="K24" s="6"/>
      <c r="L24" s="6"/>
    </row>
    <row r="25" spans="1:16140" s="7" customFormat="1">
      <c r="B25" s="57"/>
      <c r="C25" s="57"/>
      <c r="D25" s="5"/>
      <c r="E25" s="5"/>
      <c r="F25" s="5"/>
      <c r="G25" s="6"/>
      <c r="H25" s="6"/>
      <c r="I25" s="6"/>
      <c r="J25" s="6"/>
      <c r="K25" s="6"/>
      <c r="L25" s="6"/>
    </row>
    <row r="26" spans="1:16140" s="7" customFormat="1">
      <c r="B26" s="57" t="s">
        <v>44</v>
      </c>
      <c r="C26" s="57"/>
      <c r="D26" s="5"/>
      <c r="E26" s="5"/>
      <c r="F26" s="5"/>
      <c r="G26" s="15"/>
      <c r="H26" s="16">
        <f>H11</f>
        <v>37800000</v>
      </c>
      <c r="I26" s="16"/>
      <c r="J26" s="16">
        <f>J11</f>
        <v>58600000</v>
      </c>
      <c r="K26" s="15"/>
      <c r="L26" s="16">
        <f>L11</f>
        <v>376000</v>
      </c>
    </row>
    <row r="27" spans="1:16140" s="7" customFormat="1">
      <c r="B27" s="61"/>
      <c r="C27" s="62"/>
      <c r="D27" s="17"/>
      <c r="E27" s="5"/>
      <c r="F27" s="5"/>
      <c r="G27" s="15"/>
      <c r="H27" s="16"/>
      <c r="I27" s="16"/>
      <c r="J27" s="16"/>
      <c r="K27" s="15"/>
      <c r="L27" s="16"/>
    </row>
    <row r="28" spans="1:16140" s="7" customFormat="1">
      <c r="B28" s="61" t="s">
        <v>45</v>
      </c>
      <c r="C28" s="62"/>
      <c r="D28" s="5" t="s">
        <v>46</v>
      </c>
      <c r="E28" s="5"/>
      <c r="F28" s="5"/>
      <c r="G28" s="15"/>
      <c r="H28" s="16" t="s">
        <v>47</v>
      </c>
      <c r="I28" s="16"/>
      <c r="J28" s="16" t="s">
        <v>47</v>
      </c>
      <c r="K28" s="16" t="s">
        <v>47</v>
      </c>
      <c r="L28" s="16" t="s">
        <v>47</v>
      </c>
    </row>
    <row r="29" spans="1:16140" s="7" customFormat="1">
      <c r="B29" s="61" t="s">
        <v>48</v>
      </c>
      <c r="C29" s="62"/>
      <c r="D29" s="5"/>
      <c r="E29" s="5"/>
      <c r="F29" s="5"/>
      <c r="G29" s="15"/>
      <c r="H29" s="15">
        <f>H26</f>
        <v>37800000</v>
      </c>
      <c r="I29" s="15"/>
      <c r="J29" s="15">
        <f>J26</f>
        <v>58600000</v>
      </c>
      <c r="K29" s="15">
        <f>K26</f>
        <v>0</v>
      </c>
      <c r="L29" s="15">
        <f>L26</f>
        <v>376000</v>
      </c>
    </row>
    <row r="30" spans="1:16140">
      <c r="B30" s="63" t="s">
        <v>49</v>
      </c>
      <c r="C30" s="63"/>
      <c r="D30" s="63"/>
      <c r="E30" s="63"/>
      <c r="F30" s="63"/>
      <c r="G30" s="6"/>
      <c r="H30" s="6"/>
      <c r="I30" s="6"/>
      <c r="J30" s="6"/>
      <c r="K30" s="6"/>
      <c r="L30" s="6"/>
    </row>
    <row r="31" spans="1:16140">
      <c r="B31" s="57" t="s">
        <v>50</v>
      </c>
      <c r="C31" s="57"/>
      <c r="D31" s="57"/>
      <c r="E31" s="57"/>
      <c r="F31" s="57"/>
      <c r="G31" s="6"/>
      <c r="H31" s="6" t="s">
        <v>51</v>
      </c>
      <c r="I31" s="6"/>
      <c r="J31" s="6" t="s">
        <v>51</v>
      </c>
      <c r="K31" s="6"/>
      <c r="L31" s="6" t="s">
        <v>52</v>
      </c>
    </row>
    <row r="32" spans="1:16140" customHeight="1" ht="56">
      <c r="B32" s="57" t="s">
        <v>53</v>
      </c>
      <c r="C32" s="57"/>
      <c r="D32" s="57"/>
      <c r="E32" s="57"/>
      <c r="F32" s="57"/>
      <c r="G32" s="6"/>
      <c r="H32" s="6" t="s">
        <v>54</v>
      </c>
      <c r="I32" s="6"/>
      <c r="J32" s="6" t="s">
        <v>55</v>
      </c>
      <c r="K32" s="6"/>
      <c r="L32" s="6" t="s">
        <v>55</v>
      </c>
    </row>
    <row r="33" spans="1:16140">
      <c r="B33" s="57" t="s">
        <v>56</v>
      </c>
      <c r="C33" s="57"/>
      <c r="D33" s="57"/>
      <c r="E33" s="57"/>
      <c r="F33" s="57"/>
      <c r="G33" s="6"/>
      <c r="H33" s="6" t="s">
        <v>57</v>
      </c>
      <c r="I33" s="6"/>
      <c r="J33" s="6" t="s">
        <v>57</v>
      </c>
      <c r="K33" s="6"/>
      <c r="L33" s="6" t="s">
        <v>57</v>
      </c>
    </row>
    <row r="34" spans="1:16140">
      <c r="B34" s="57"/>
      <c r="C34" s="57"/>
      <c r="D34" s="57"/>
      <c r="E34" s="57"/>
      <c r="F34" s="57"/>
      <c r="G34" s="6"/>
      <c r="H34" s="6"/>
      <c r="I34" s="6"/>
      <c r="J34" s="6"/>
      <c r="K34" s="6"/>
      <c r="L34" s="6"/>
    </row>
    <row r="35" spans="1:16140">
      <c r="B35" s="18"/>
      <c r="C35" s="58"/>
      <c r="D35" s="58"/>
      <c r="E35" s="18"/>
      <c r="F35" s="18"/>
      <c r="G35" s="19"/>
      <c r="H35" s="19"/>
      <c r="I35" s="19"/>
      <c r="J35" s="19"/>
      <c r="K35" s="19"/>
      <c r="L35" s="19"/>
    </row>
    <row r="36" spans="1:16140">
      <c r="B36" s="59" t="s">
        <v>58</v>
      </c>
      <c r="C36" s="59"/>
      <c r="D36" s="59"/>
      <c r="E36" s="59"/>
      <c r="F36" s="18"/>
      <c r="G36" s="19"/>
      <c r="H36" s="19"/>
      <c r="I36" s="19"/>
      <c r="J36" s="19"/>
      <c r="K36" s="19"/>
      <c r="L36" s="19"/>
    </row>
    <row r="37" spans="1:16140">
      <c r="B37" s="18"/>
      <c r="C37" s="60"/>
      <c r="D37" s="60"/>
      <c r="E37" s="18"/>
      <c r="F37" s="18"/>
      <c r="G37" s="19"/>
      <c r="H37" s="19"/>
      <c r="I37" s="19"/>
      <c r="J37" s="19"/>
      <c r="K37" s="19"/>
      <c r="L37" s="19"/>
    </row>
    <row r="38" spans="1:16140">
      <c r="B38" s="20" t="s">
        <v>59</v>
      </c>
      <c r="C38" s="21"/>
      <c r="D38" s="21"/>
      <c r="E38" s="22"/>
      <c r="F38" s="43" t="s">
        <v>60</v>
      </c>
      <c r="G38" s="43"/>
      <c r="H38" s="43"/>
      <c r="I38" s="43"/>
      <c r="J38" s="43"/>
      <c r="K38" s="43"/>
      <c r="L38" s="43"/>
    </row>
    <row r="39" spans="1:16140" customHeight="1" ht="15">
      <c r="B39" s="23"/>
      <c r="C39" s="45"/>
      <c r="D39" s="45"/>
      <c r="E39" s="22"/>
      <c r="F39" s="44"/>
      <c r="G39" s="44"/>
      <c r="H39" s="44"/>
      <c r="I39" s="44"/>
      <c r="J39" s="44"/>
      <c r="K39" s="44"/>
      <c r="L39" s="44"/>
    </row>
    <row r="40" spans="1:16140" customHeight="1" ht="21.5">
      <c r="B40" s="24" t="s">
        <v>61</v>
      </c>
      <c r="C40" s="46"/>
      <c r="D40" s="47"/>
      <c r="E40" s="22"/>
      <c r="F40" s="48" t="s">
        <v>107</v>
      </c>
      <c r="G40" s="49"/>
      <c r="H40" s="49"/>
      <c r="I40" s="49"/>
      <c r="J40" s="49"/>
      <c r="K40" s="49"/>
      <c r="L40" s="50"/>
    </row>
    <row r="41" spans="1:16140" customHeight="1" ht="15">
      <c r="B41" s="22"/>
      <c r="C41" s="37" t="s">
        <v>108</v>
      </c>
      <c r="D41" s="37"/>
      <c r="E41" s="25"/>
      <c r="F41" s="51"/>
      <c r="G41" s="52"/>
      <c r="H41" s="52"/>
      <c r="I41" s="52"/>
      <c r="J41" s="52"/>
      <c r="K41" s="52"/>
      <c r="L41" s="53"/>
    </row>
    <row r="42" spans="1:16140">
      <c r="B42" s="22"/>
      <c r="C42" s="45"/>
      <c r="D42" s="45"/>
      <c r="E42" s="25"/>
      <c r="F42" s="51"/>
      <c r="G42" s="52"/>
      <c r="H42" s="52"/>
      <c r="I42" s="52"/>
      <c r="J42" s="52"/>
      <c r="K42" s="52"/>
      <c r="L42" s="53"/>
    </row>
    <row r="43" spans="1:16140">
      <c r="B43" s="22"/>
      <c r="C43" s="22"/>
      <c r="D43" s="22"/>
      <c r="E43" s="25"/>
      <c r="F43" s="51"/>
      <c r="G43" s="52"/>
      <c r="H43" s="52"/>
      <c r="I43" s="52"/>
      <c r="J43" s="52"/>
      <c r="K43" s="52"/>
      <c r="L43" s="53"/>
    </row>
    <row r="44" spans="1:16140" customHeight="1" ht="15">
      <c r="B44" s="24" t="s">
        <v>64</v>
      </c>
      <c r="C44" s="36"/>
      <c r="D44" s="36"/>
      <c r="E44" s="25"/>
      <c r="F44" s="51"/>
      <c r="G44" s="52"/>
      <c r="H44" s="52"/>
      <c r="I44" s="52"/>
      <c r="J44" s="52"/>
      <c r="K44" s="52"/>
      <c r="L44" s="53"/>
    </row>
    <row r="45" spans="1:16140" customHeight="1" ht="15">
      <c r="B45" s="22"/>
      <c r="C45" s="37"/>
      <c r="D45" s="37"/>
      <c r="E45" s="25"/>
      <c r="F45" s="51"/>
      <c r="G45" s="52"/>
      <c r="H45" s="52"/>
      <c r="I45" s="52"/>
      <c r="J45" s="52"/>
      <c r="K45" s="52"/>
      <c r="L45" s="53"/>
    </row>
    <row r="46" spans="1:16140">
      <c r="B46" s="22"/>
      <c r="C46" s="45"/>
      <c r="D46" s="45"/>
      <c r="E46" s="25"/>
      <c r="F46" s="51"/>
      <c r="G46" s="52"/>
      <c r="H46" s="52"/>
      <c r="I46" s="52"/>
      <c r="J46" s="52"/>
      <c r="K46" s="52"/>
      <c r="L46" s="53"/>
    </row>
    <row r="47" spans="1:16140">
      <c r="B47" s="24"/>
      <c r="C47" s="45"/>
      <c r="D47" s="45"/>
      <c r="E47" s="25"/>
      <c r="F47" s="51"/>
      <c r="G47" s="52"/>
      <c r="H47" s="52"/>
      <c r="I47" s="52"/>
      <c r="J47" s="52"/>
      <c r="K47" s="52"/>
      <c r="L47" s="53"/>
    </row>
    <row r="48" spans="1:16140" customHeight="1" ht="15">
      <c r="B48" s="24" t="s">
        <v>65</v>
      </c>
      <c r="C48" s="36"/>
      <c r="D48" s="36"/>
      <c r="E48" s="25"/>
      <c r="F48" s="51"/>
      <c r="G48" s="52"/>
      <c r="H48" s="52"/>
      <c r="I48" s="52"/>
      <c r="J48" s="52"/>
      <c r="K48" s="52"/>
      <c r="L48" s="53"/>
    </row>
    <row r="49" spans="1:16140" customHeight="1" ht="15.5">
      <c r="B49" s="22"/>
      <c r="C49" s="37"/>
      <c r="D49" s="37"/>
      <c r="E49" s="25"/>
      <c r="F49" s="54"/>
      <c r="G49" s="55"/>
      <c r="H49" s="55"/>
      <c r="I49" s="55"/>
      <c r="J49" s="55"/>
      <c r="K49" s="55"/>
      <c r="L49" s="56"/>
    </row>
  </sheetData>
  <mergeCells>
    <mergeCell ref="C47:D47"/>
    <mergeCell ref="C48:D48"/>
    <mergeCell ref="C49:D49"/>
    <mergeCell ref="I12:I20"/>
    <mergeCell ref="C37:D37"/>
    <mergeCell ref="F38:L39"/>
    <mergeCell ref="C39:D39"/>
    <mergeCell ref="C40:D40"/>
    <mergeCell ref="F40:L49"/>
    <mergeCell ref="C41:D41"/>
    <mergeCell ref="C42:D42"/>
    <mergeCell ref="C44:D44"/>
    <mergeCell ref="C45:D45"/>
    <mergeCell ref="C46:D46"/>
    <mergeCell ref="B31:F31"/>
    <mergeCell ref="B32:F32"/>
    <mergeCell ref="B33:F33"/>
    <mergeCell ref="B34:F34"/>
    <mergeCell ref="C35:D35"/>
    <mergeCell ref="B36:E36"/>
    <mergeCell ref="B25:C25"/>
    <mergeCell ref="B26:C26"/>
    <mergeCell ref="B27:C27"/>
    <mergeCell ref="B28:C28"/>
    <mergeCell ref="B29:C29"/>
    <mergeCell ref="B30:F30"/>
    <mergeCell ref="B19:C19"/>
    <mergeCell ref="B20:C20"/>
    <mergeCell ref="B21:C21"/>
    <mergeCell ref="B22:C22"/>
    <mergeCell ref="B23:C23"/>
    <mergeCell ref="B24:C24"/>
    <mergeCell ref="B11:C12"/>
    <mergeCell ref="D11:D13"/>
    <mergeCell ref="B15:C15"/>
    <mergeCell ref="B18:C18"/>
    <mergeCell ref="I7:J7"/>
    <mergeCell ref="K7:L7"/>
    <mergeCell ref="G8:H8"/>
    <mergeCell ref="I8:J8"/>
    <mergeCell ref="K8:L8"/>
    <mergeCell ref="B10:C10"/>
    <mergeCell ref="B1:L3"/>
    <mergeCell ref="B5:C9"/>
    <mergeCell ref="D5:D9"/>
    <mergeCell ref="E5:E9"/>
    <mergeCell ref="F5:F9"/>
    <mergeCell ref="G5:L5"/>
    <mergeCell ref="G6:H6"/>
    <mergeCell ref="I6:J6"/>
    <mergeCell ref="K6:L6"/>
    <mergeCell ref="G7:H7"/>
  </mergeCells>
  <hyperlinks>
    <hyperlink ref="A1" location="'BA Summary'!A1"/>
  </hyperlinks>
  <printOptions gridLines="false" gridLinesSet="true"/>
  <pageMargins left="0.25" right="0.25" top="0.75" bottom="0.75" header="0.3" footer="0.3"/>
  <pageSetup paperSize="1" orientation="landscape" scale="53" fitToHeight="1" fitToWidth="0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 Summary</vt:lpstr>
      <vt:lpstr>HP - RA</vt:lpstr>
      <vt:lpstr>HP - Ledy</vt:lpstr>
      <vt:lpstr>HP - Elite Book DEwi</vt:lpstr>
      <vt:lpstr>HP - Rockefeller - No Sign</vt:lpstr>
      <vt:lpstr>HP - Rockefeller</vt:lpstr>
      <vt:lpstr>_Template</vt:lpstr>
      <vt:lpstr>BA-20261024-070732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</dc:creator>
  <cp:lastModifiedBy>Decy Sophan Aryanto</cp:lastModifiedBy>
  <dcterms:created xsi:type="dcterms:W3CDTF">2025-03-25T06:12:51+00:00</dcterms:created>
  <dcterms:modified xsi:type="dcterms:W3CDTF">2026-10-12T04:40:50+00:00</dcterms:modified>
  <dc:title/>
  <dc:description/>
  <dc:subject/>
  <cp:keywords/>
  <cp:category/>
</cp:coreProperties>
</file>